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2057\Desktop\財政係庶務関係データ（幸田→藤崎）\01-2 一般文書・県調査関係綴\R7年度\080227　【依頼311(水)〆】令和６年度財政状況資料集の作成・公表について（依頼）\04　再提出\"/>
    </mc:Choice>
  </mc:AlternateContent>
  <xr:revisionPtr revIDLastSave="0" documentId="13_ncr:1_{C4206480-EEC1-4799-92E0-479F507450F8}"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E38" i="10"/>
  <c r="AM38" i="10"/>
  <c r="U38" i="10"/>
  <c r="C38" i="10"/>
  <c r="BE37" i="10"/>
  <c r="AM37" i="10"/>
  <c r="U37" i="10"/>
  <c r="C37" i="10"/>
  <c r="BE36" i="10"/>
  <c r="C36" i="10"/>
  <c r="BE35" i="10"/>
  <c r="C35" i="10"/>
  <c r="CO34" i="10"/>
  <c r="CO35" i="10" s="1"/>
  <c r="CO36" i="10" s="1"/>
  <c r="CO37" i="10" s="1"/>
  <c r="CO38" i="10" s="1"/>
  <c r="CO39" i="10" s="1"/>
  <c r="CO40" i="10" s="1"/>
  <c r="BW34" i="10"/>
  <c r="BW35" i="10" s="1"/>
  <c r="BW36" i="10" s="1"/>
  <c r="BW37" i="10" s="1"/>
  <c r="BW38" i="10" s="1"/>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<sst xmlns="http://schemas.openxmlformats.org/spreadsheetml/2006/main" count="1119" uniqueCount="565">
  <si>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</si>
  <si>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</si>
  <si>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</si>
  <si>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</si>
  <si>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</si>
  <si>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</si>
  <si>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</si>
  <si>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</si>
  <si>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</si>
  <si>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</si>
  <si>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</si>
  <si>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</si>
  <si>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</si>
  <si>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</si>
  <si>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</si>
  <si>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</si>
  <si>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</si>
  <si>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</si>
  <si>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</si>
  <si>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</si>
  <si>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</si>
  <si>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</si>
  <si>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</si>
  <si>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</si>
  <si>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</si>
  <si>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</si>
  <si>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</si>
  <si>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</si>
  <si>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</si>
  <si>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</si>
  <si>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</si>
  <si>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</si>
  <si>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</si>
  <si>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</si>
  <si>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</si>
  <si>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</si>
  <si>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</si>
  <si>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</si>
  <si>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</si>
  <si>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</si>
  <si>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</si>
  <si>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</si>
  <si>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</si>
  <si>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</si>
  <si>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</si>
  <si>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</si>
  <si>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</si>
  <si>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</si>
  <si>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</si>
  <si>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</si>
  <si>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</si>
  <si>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</si>
  <si>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</si>
  <si>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</si>
  <si>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</si>
  <si>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</si>
  <si>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</si>
  <si>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</si>
  <si>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</si>
  <si>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</si>
  <si>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</si>
  <si>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</si>
  <si>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</si>
  <si>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</si>
  <si>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</si>
  <si>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</si>
  <si>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</si>
  <si>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</si>
  <si>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</si>
  <si>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</si>
  <si>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</si>
  <si>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</si>
  <si>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</si>
  <si>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</si>
  <si>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</si>
  <si>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</si>
  <si>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</si>
  <si>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</si>
  <si>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</si>
  <si>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</si>
  <si>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</si>
  <si>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</si>
  <si>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</si>
  <si>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</si>
  <si>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</si>
  <si>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</si>
  <si>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</si>
  <si>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</si>
  <si>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</si>
  <si>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</si>
  <si>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</si>
  <si>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</si>
  <si>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</si>
  <si>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</si>
  <si>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枕崎市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</si>
  <si>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</si>
  <si>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</si>
  <si>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</si>
  <si>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</si>
  <si>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</si>
  <si>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</si>
  <si>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</si>
  <si>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</si>
  <si>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</si>
  <si>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</si>
  <si>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</si>
  <si>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</si>
  <si>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</si>
  <si>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</si>
  <si>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</si>
  <si>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</si>
  <si>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</si>
  <si>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</si>
  <si>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</si>
  <si>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</si>
  <si>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</si>
  <si>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</si>
  <si>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</si>
  <si>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</si>
  <si>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</si>
  <si>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</si>
  <si>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</si>
  <si>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</si>
  <si>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</si>
  <si>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</si>
  <si>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</si>
  <si>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</si>
  <si>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</si>
  <si>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</si>
  <si>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</si>
  <si>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</si>
  <si>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</si>
  <si>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</si>
  <si>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</si>
  <si>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</si>
  <si>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</si>
  <si>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</si>
  <si>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</si>
  <si>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</si>
  <si>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</si>
  <si>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</si>
  <si>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</si>
  <si>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</si>
  <si>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</si>
  <si>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</si>
  <si>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</si>
  <si>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</si>
  <si>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</si>
  <si>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</si>
  <si>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</si>
  <si>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</si>
  <si>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</si>
  <si>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</si>
  <si>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</si>
  <si>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</si>
  <si>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</si>
  <si>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</si>
  <si>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</si>
  <si>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</si>
  <si>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</si>
  <si>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</si>
  <si>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</si>
  <si>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</si>
  <si>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</si>
  <si>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</si>
  <si>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</si>
  <si>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</si>
  <si>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</si>
  <si>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</si>
  <si>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</si>
  <si>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</si>
  <si>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</si>
  <si>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</si>
  <si>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</si>
  <si>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</si>
  <si>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</si>
  <si>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</si>
  <si>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</si>
  <si>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</si>
  <si>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</si>
  <si>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</si>
  <si>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</si>
  <si>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</si>
  <si>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</si>
  <si>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</si>
  <si>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</si>
  <si>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</si>
  <si>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</si>
  <si>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</si>
  <si>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</si>
  <si>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</si>
  <si>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</si>
  <si>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</si>
  <si>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</si>
  <si>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</si>
  <si>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</si>
  <si>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</si>
  <si>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</si>
  <si>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</si>
  <si>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</si>
  <si>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</si>
  <si>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</si>
  <si>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</si>
  <si>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</si>
  <si>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鹿児島県枕崎市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</si>
  <si>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</si>
  <si>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</si>
  <si>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</si>
  <si>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</si>
  <si>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</si>
  <si>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</si>
  <si>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</si>
  <si>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</si>
  <si>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</si>
  <si>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</si>
  <si>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</si>
  <si>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</si>
  <si>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</si>
  <si>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</si>
  <si>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</si>
  <si>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</si>
  <si>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</si>
  <si>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</si>
  <si>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</si>
  <si>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</si>
  <si>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</si>
  <si>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</si>
  <si>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</si>
  <si>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</si>
  <si>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</si>
  <si>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</si>
  <si>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</si>
  <si>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</si>
  <si>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</si>
  <si>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</si>
  <si>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</si>
  <si>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</si>
  <si>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</si>
  <si>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</si>
  <si>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</si>
  <si>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</si>
  <si>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</si>
  <si>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</si>
  <si>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</si>
  <si>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</si>
  <si>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</si>
  <si>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</si>
  <si>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</si>
  <si>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</si>
  <si>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</si>
  <si>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</si>
  <si>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</si>
  <si>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</si>
  <si>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</si>
  <si>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</si>
  <si>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</si>
  <si>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</si>
  <si>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</si>
  <si>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</si>
  <si>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</si>
  <si>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</si>
  <si>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</si>
  <si>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</si>
  <si>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</si>
  <si>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</si>
  <si>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</si>
  <si>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</si>
  <si>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</si>
  <si>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</si>
  <si>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</si>
  <si>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</si>
  <si>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</si>
  <si>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</si>
  <si>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</si>
  <si>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</si>
  <si>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</si>
  <si>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</si>
  <si>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</si>
  <si>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</si>
  <si>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</si>
  <si>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</si>
  <si>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</si>
  <si>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</si>
  <si>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</si>
  <si>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</si>
  <si>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</si>
  <si>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</si>
  <si>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</si>
  <si>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</si>
  <si>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</si>
  <si>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</si>
  <si>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</si>
  <si>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</si>
  <si>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</si>
  <si>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</si>
  <si>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</si>
  <si>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</si>
  <si>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</si>
  <si>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</si>
  <si>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</si>
  <si>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</si>
  <si>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</si>
  <si>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</si>
  <si>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</si>
  <si>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</si>
  <si>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</si>
  <si>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</si>
  <si>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</si>
  <si>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</si>
  <si>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</si>
  <si>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</si>
  <si>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</si>
  <si>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</si>
  <si>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</si>
  <si>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</si>
  <si>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</si>
  <si>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</si>
  <si>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</si>
  <si>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</si>
  <si>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</si>
  <si>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</si>
  <si>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</si>
  <si>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</si>
  <si>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</si>
  <si>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</si>
  <si>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</si>
  <si>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</si>
  <si>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</si>
  <si>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</si>
  <si>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</si>
  <si>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</si>
  <si>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</si>
  <si>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</si>
  <si>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</si>
  <si>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</si>
  <si>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</si>
  <si>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</si>
  <si>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</si>
  <si>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</si>
  <si>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</si>
  <si>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</si>
  <si>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</si>
  <si>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</si>
  <si>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</si>
  <si>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</si>
  <si>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</si>
  <si>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</si>
  <si>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</si>
  <si>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</si>
  <si>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</si>
  <si>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</si>
  <si>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</si>
  <si>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</si>
  <si>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</si>
  <si>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</si>
  <si>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鹿児島県枕崎市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</si>
  <si>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</si>
  <si>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</si>
  <si>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</si>
  <si>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</si>
  <si>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</si>
  <si>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</si>
  <si>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</si>
  <si>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</si>
  <si>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</si>
  <si>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</si>
  <si>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</si>
  <si>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</si>
  <si>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</si>
  <si>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</si>
  <si>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</si>
  <si>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</si>
  <si>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</si>
  <si>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</si>
  <si>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</si>
  <si>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</si>
  <si>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</si>
  <si>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</si>
  <si>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</si>
  <si>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</si>
  <si>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</si>
  <si>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</si>
  <si>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</si>
  <si>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</si>
  <si>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</si>
  <si>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</si>
  <si>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</si>
  <si>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</si>
  <si>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</si>
  <si>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枕崎市国民健康保険特別会計</t>
    <phoneticPr fontId="5"/>
  </si>
  <si>
    <t>枕崎市介護保険特別会計</t>
    <phoneticPr fontId="5"/>
  </si>
  <si>
    <t>枕崎市後期高齢者医療特別会計</t>
    <phoneticPr fontId="5"/>
  </si>
  <si>
    <t>枕崎市水道事業会計</t>
    <phoneticPr fontId="5"/>
  </si>
  <si>
    <t>法適用企業</t>
    <phoneticPr fontId="5"/>
  </si>
  <si>
    <t>枕崎市立病院事業会計</t>
    <phoneticPr fontId="5"/>
  </si>
  <si>
    <t>枕崎市公共下水道事業会計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</si>
  <si>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</si>
  <si>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</si>
  <si>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</si>
  <si>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</si>
  <si>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</si>
  <si>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</si>
  <si>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</si>
  <si>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</si>
  <si>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</si>
  <si>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</si>
  <si>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</si>
  <si>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</si>
  <si>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</si>
  <si>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</si>
  <si>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</si>
  <si>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</si>
  <si>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</si>
  <si>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</si>
  <si>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</si>
  <si>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</si>
  <si>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</si>
  <si>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</si>
  <si>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</si>
  <si>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</si>
  <si>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</si>
  <si>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</si>
  <si>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</si>
  <si>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</si>
  <si>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</si>
  <si>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</si>
  <si>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</si>
  <si>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</si>
  <si>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</si>
  <si>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</si>
  <si>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</si>
  <si>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</si>
  <si>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</si>
  <si>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</si>
  <si>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</si>
  <si>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</si>
  <si>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</si>
  <si>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</si>
  <si>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</si>
  <si>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</si>
  <si>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</si>
  <si>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</si>
  <si>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</si>
  <si>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</si>
  <si>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</si>
  <si>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</si>
  <si>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</si>
  <si>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</si>
  <si>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</si>
  <si>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</si>
  <si>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</si>
  <si>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</si>
  <si>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</si>
  <si>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</si>
  <si>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</si>
  <si>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</si>
  <si>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</si>
  <si>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</si>
  <si>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</si>
  <si>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</si>
  <si>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</si>
  <si>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</si>
  <si>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</si>
  <si>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</si>
  <si>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</si>
  <si>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</si>
  <si>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</si>
  <si>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</si>
  <si>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</si>
  <si>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</si>
  <si>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</si>
  <si>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</si>
  <si>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</si>
  <si>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</si>
  <si>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</si>
  <si>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</si>
  <si>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</si>
  <si>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</si>
  <si>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</si>
  <si>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</si>
  <si>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</si>
  <si>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</si>
  <si>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</si>
  <si>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</si>
  <si>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</si>
  <si>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</si>
  <si>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</si>
  <si>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</si>
  <si>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</si>
  <si>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</si>
  <si>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</si>
  <si>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</si>
  <si>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</si>
  <si>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</si>
  <si>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</si>
  <si>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</si>
  <si>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</si>
  <si>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</si>
  <si>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</si>
  <si>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</si>
  <si>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</si>
  <si>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</si>
  <si>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</si>
  <si>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</si>
  <si>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</si>
  <si>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</si>
  <si>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</si>
  <si>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</si>
  <si>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</si>
  <si>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</si>
  <si>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</si>
  <si>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</si>
  <si>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</si>
  <si>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</si>
  <si>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</si>
  <si>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</si>
  <si>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</si>
  <si>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</si>
  <si>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</si>
  <si>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</si>
  <si>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</si>
  <si>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</si>
  <si>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</si>
  <si>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</si>
  <si>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</si>
  <si>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</si>
  <si>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</si>
  <si>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</si>
  <si>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</si>
  <si>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</si>
  <si>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</si>
  <si>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1.85</t>
  </si>
  <si>
    <t>一般会計</t>
  </si>
  <si>
    <t>枕崎市水道事業会計</t>
  </si>
  <si>
    <t>枕崎市立病院事業会計</t>
  </si>
  <si>
    <t>枕崎市介護保険特別会計</t>
  </si>
  <si>
    <t>枕崎市公共下水道事業会計</t>
  </si>
  <si>
    <t>枕崎市国民健康保険特別会計</t>
  </si>
  <si>
    <t>枕崎市後期高齢者医療特別会計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</si>
  <si>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</si>
  <si>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</si>
  <si>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</si>
  <si>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</si>
  <si>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</si>
  <si>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</si>
  <si>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</si>
  <si>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</si>
  <si>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鹿児島県市町村総合事務組合</t>
    <phoneticPr fontId="38"/>
  </si>
  <si>
    <t>南薩地区衛生管理組合</t>
    <phoneticPr fontId="38"/>
  </si>
  <si>
    <t>南薩介護保険事務組合</t>
    <phoneticPr fontId="38"/>
  </si>
  <si>
    <t>鹿児島県後期高齢者医療広域連合一般会計</t>
    <rPh sb="15" eb="19">
      <t>イッパンカイケイ</t>
    </rPh>
    <phoneticPr fontId="38"/>
  </si>
  <si>
    <t>鹿児島県後期高齢者医療広域連合特別会計</t>
    <rPh sb="15" eb="19">
      <t>トクベツカイケイ</t>
    </rPh>
    <phoneticPr fontId="38"/>
  </si>
  <si>
    <t>枕崎市水産センター</t>
    <rPh sb="0" eb="3">
      <t>マ</t>
    </rPh>
    <rPh sb="3" eb="5">
      <t>スイサン</t>
    </rPh>
    <phoneticPr fontId="2"/>
  </si>
  <si>
    <t>南薩エアポート</t>
    <rPh sb="0" eb="2">
      <t>ナンサツ</t>
    </rPh>
    <phoneticPr fontId="2"/>
  </si>
  <si>
    <t>枕崎お魚センター</t>
    <rPh sb="0" eb="2">
      <t>マクラザキ</t>
    </rPh>
    <rPh sb="3" eb="4">
      <t>サカナ</t>
    </rPh>
    <phoneticPr fontId="2"/>
  </si>
  <si>
    <t>枕崎市かつお公社</t>
    <rPh sb="0" eb="3">
      <t>マ</t>
    </rPh>
    <rPh sb="6" eb="8">
      <t>コウシャ</t>
    </rPh>
    <phoneticPr fontId="2"/>
  </si>
  <si>
    <t>枕崎市土地開発公社</t>
    <rPh sb="0" eb="2">
      <t>マクラザキ</t>
    </rPh>
    <rPh sb="2" eb="3">
      <t>シ</t>
    </rPh>
    <rPh sb="3" eb="5">
      <t>トチ</t>
    </rPh>
    <rPh sb="5" eb="7">
      <t>カイハツ</t>
    </rPh>
    <rPh sb="7" eb="9">
      <t>コウシャ</t>
    </rPh>
    <phoneticPr fontId="2"/>
  </si>
  <si>
    <t>南薩地域地場産業振興センター</t>
    <rPh sb="0" eb="2">
      <t>ナンサツ</t>
    </rPh>
    <rPh sb="2" eb="4">
      <t>チイキ</t>
    </rPh>
    <rPh sb="4" eb="8">
      <t>ジバサンギョウ</t>
    </rPh>
    <rPh sb="8" eb="10">
      <t>シンコウ</t>
    </rPh>
    <phoneticPr fontId="2"/>
  </si>
  <si>
    <t>南薩木材加工センター</t>
    <rPh sb="0" eb="2">
      <t>ナンサツ</t>
    </rPh>
    <rPh sb="2" eb="4">
      <t>モクザイ</t>
    </rPh>
    <rPh sb="4" eb="6">
      <t>カコウ</t>
    </rPh>
    <phoneticPr fontId="2"/>
  </si>
  <si>
    <t>〇</t>
    <phoneticPr fontId="2"/>
  </si>
  <si>
    <t>ふるさと応援基金</t>
    <rPh sb="4" eb="6">
      <t>オウエン</t>
    </rPh>
    <rPh sb="6" eb="8">
      <t>キキン</t>
    </rPh>
    <phoneticPr fontId="5"/>
  </si>
  <si>
    <t>庁舎整備基金</t>
    <rPh sb="0" eb="2">
      <t>チョウシャ</t>
    </rPh>
    <rPh sb="2" eb="4">
      <t>セイビ</t>
    </rPh>
    <rPh sb="4" eb="6">
      <t>キキン</t>
    </rPh>
    <phoneticPr fontId="38"/>
  </si>
  <si>
    <t>地域振興基金</t>
    <rPh sb="0" eb="2">
      <t>チイキ</t>
    </rPh>
    <rPh sb="2" eb="4">
      <t>シンコウ</t>
    </rPh>
    <rPh sb="4" eb="6">
      <t>キキン</t>
    </rPh>
    <phoneticPr fontId="38"/>
  </si>
  <si>
    <t>中山間ふるさと水と土保全基金</t>
    <rPh sb="0" eb="3">
      <t>チュウサンカン</t>
    </rPh>
    <rPh sb="7" eb="8">
      <t>ミズ</t>
    </rPh>
    <rPh sb="9" eb="10">
      <t>ツチ</t>
    </rPh>
    <rPh sb="10" eb="12">
      <t>ホゼン</t>
    </rPh>
    <rPh sb="12" eb="14">
      <t>キキン</t>
    </rPh>
    <phoneticPr fontId="38"/>
  </si>
  <si>
    <t>岩崎奨学基金</t>
    <rPh sb="0" eb="2">
      <t>イワサキ</t>
    </rPh>
    <rPh sb="2" eb="4">
      <t>ショウガク</t>
    </rPh>
    <rPh sb="4" eb="6">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</si>
</sst>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92B5-4A90-B9FC-A78E670687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92697</c:v>
                </c:pt>
                <c:pt idx="1">
                  <c:v>86680</c:v>
                </c:pt>
                <c:pt idx="2">
                  <c:v>97046</c:v>
                </c:pt>
                <c:pt idx="3">
                  <c:v>97190</c:v>
                </c:pt>
                <c:pt idx="4">
                  <c:v>77542</c:v>
                </c:pt>
              </c:numCache>
            </c:numRef>
          </c:val>
          <c:smooth val="0"/>
          <c:extLst>
            <c:ext xmlns:c16="http://schemas.microsoft.com/office/drawing/2014/chart" uri="{C3380CC4-5D6E-409C-BE32-E72D297353CC}">
              <c16:uniqueId val="{00000001-92B5-4A90-B9FC-A78E6706879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6.79</c:v>
                </c:pt>
                <c:pt idx="1">
                  <c:v>10.79</c:v>
                </c:pt>
                <c:pt idx="2">
                  <c:v>12.3</c:v>
                </c:pt>
                <c:pt idx="3">
                  <c:v>10.210000000000001</c:v>
                </c:pt>
                <c:pt idx="4">
                  <c:v>11.42</c:v>
                </c:pt>
              </c:numCache>
            </c:numRef>
          </c:val>
          <c:extLst>
            <c:ext xmlns:c16="http://schemas.microsoft.com/office/drawing/2014/chart" uri="{C3380CC4-5D6E-409C-BE32-E72D297353CC}">
              <c16:uniqueId val="{00000000-3F7F-4BD8-9EAF-9C0B1CBFED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21.21</c:v>
                </c:pt>
                <c:pt idx="1">
                  <c:v>25.74</c:v>
                </c:pt>
                <c:pt idx="2">
                  <c:v>37.200000000000003</c:v>
                </c:pt>
                <c:pt idx="3">
                  <c:v>36.43</c:v>
                </c:pt>
                <c:pt idx="4">
                  <c:v>36.43</c:v>
                </c:pt>
              </c:numCache>
            </c:numRef>
          </c:val>
          <c:extLst>
            <c:ext xmlns:c16="http://schemas.microsoft.com/office/drawing/2014/chart" uri="{C3380CC4-5D6E-409C-BE32-E72D297353CC}">
              <c16:uniqueId val="{00000001-3F7F-4BD8-9EAF-9C0B1CBFEDD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2.81</c:v>
                </c:pt>
                <c:pt idx="1">
                  <c:v>10.37</c:v>
                </c:pt>
                <c:pt idx="2">
                  <c:v>11.71</c:v>
                </c:pt>
                <c:pt idx="3">
                  <c:v>-1.85</c:v>
                </c:pt>
                <c:pt idx="4">
                  <c:v>1.85</c:v>
                </c:pt>
              </c:numCache>
            </c:numRef>
          </c:val>
          <c:smooth val="0"/>
          <c:extLst>
            <c:ext xmlns:c16="http://schemas.microsoft.com/office/drawing/2014/chart" uri="{C3380CC4-5D6E-409C-BE32-E72D297353CC}">
              <c16:uniqueId val="{00000002-3F7F-4BD8-9EAF-9C0B1CBFEDD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B70-4484-A179-1ED44132D7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70-4484-A179-1ED44132D73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B70-4484-A179-1ED44132D73E}"/>
            </c:ext>
          </c:extLst>
        </c:ser>
        <c:ser>
          <c:idx val="3"/>
          <c:order val="3"/>
          <c:tx>
            <c:strRef>
              <c:f>データシート!$A$30</c:f>
              <c:strCache>
                <c:ptCount val="1"/>
                <c:pt idx="0">
                  <c:v>枕崎市後期高齢者医療特別会計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0.03</c:v>
                </c:pt>
                <c:pt idx="4">
                  <c:v>#N/A</c:v>
                </c:pt>
                <c:pt idx="5">
                  <c:v>0.05</c:v>
                </c:pt>
                <c:pt idx="6">
                  <c:v>#N/A</c:v>
                </c:pt>
                <c:pt idx="7">
                  <c:v>0.04</c:v>
                </c:pt>
                <c:pt idx="8">
                  <c:v>#N/A</c:v>
                </c:pt>
                <c:pt idx="9">
                  <c:v>0.06</c:v>
                </c:pt>
              </c:numCache>
            </c:numRef>
          </c:val>
          <c:extLst>
            <c:ext xmlns:c16="http://schemas.microsoft.com/office/drawing/2014/chart" uri="{C3380CC4-5D6E-409C-BE32-E72D297353CC}">
              <c16:uniqueId val="{00000003-6B70-4484-A179-1ED44132D73E}"/>
            </c:ext>
          </c:extLst>
        </c:ser>
        <c:ser>
          <c:idx val="4"/>
          <c:order val="4"/>
          <c:tx>
            <c:strRef>
              <c:f>データシート!$A$31</c:f>
              <c:strCache>
                <c:ptCount val="1"/>
                <c:pt idx="0">
                  <c:v>枕崎市国民健康保険特別会計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0.17</c:v>
                </c:pt>
                <c:pt idx="2">
                  <c:v>#N/A</c:v>
                </c:pt>
                <c:pt idx="3">
                  <c:v>0.28999999999999998</c:v>
                </c:pt>
                <c:pt idx="4">
                  <c:v>#N/A</c:v>
                </c:pt>
                <c:pt idx="5">
                  <c:v>0.12</c:v>
                </c:pt>
                <c:pt idx="6">
                  <c:v>#N/A</c:v>
                </c:pt>
                <c:pt idx="7">
                  <c:v>7.0000000000000007E-2</c:v>
                </c:pt>
                <c:pt idx="8">
                  <c:v>#N/A</c:v>
                </c:pt>
                <c:pt idx="9">
                  <c:v>0.21</c:v>
                </c:pt>
              </c:numCache>
            </c:numRef>
          </c:val>
          <c:extLst>
            <c:ext xmlns:c16="http://schemas.microsoft.com/office/drawing/2014/chart" uri="{C3380CC4-5D6E-409C-BE32-E72D297353CC}">
              <c16:uniqueId val="{00000004-6B70-4484-A179-1ED44132D73E}"/>
            </c:ext>
          </c:extLst>
        </c:ser>
        <c:ser>
          <c:idx val="5"/>
          <c:order val="5"/>
          <c:tx>
            <c:strRef>
              <c:f>データシート!$A$32</c:f>
              <c:strCache>
                <c:ptCount val="1"/>
                <c:pt idx="0">
                  <c:v>枕崎市公共下水道事業会計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1.0900000000000001</c:v>
                </c:pt>
                <c:pt idx="2">
                  <c:v>#N/A</c:v>
                </c:pt>
                <c:pt idx="3">
                  <c:v>1.1299999999999999</c:v>
                </c:pt>
                <c:pt idx="4">
                  <c:v>#N/A</c:v>
                </c:pt>
                <c:pt idx="5">
                  <c:v>0.64</c:v>
                </c:pt>
                <c:pt idx="6">
                  <c:v>#N/A</c:v>
                </c:pt>
                <c:pt idx="7">
                  <c:v>1.08</c:v>
                </c:pt>
                <c:pt idx="8">
                  <c:v>#N/A</c:v>
                </c:pt>
                <c:pt idx="9">
                  <c:v>2.44</c:v>
                </c:pt>
              </c:numCache>
            </c:numRef>
          </c:val>
          <c:extLst>
            <c:ext xmlns:c16="http://schemas.microsoft.com/office/drawing/2014/chart" uri="{C3380CC4-5D6E-409C-BE32-E72D297353CC}">
              <c16:uniqueId val="{00000005-6B70-4484-A179-1ED44132D73E}"/>
            </c:ext>
          </c:extLst>
        </c:ser>
        <c:ser>
          <c:idx val="6"/>
          <c:order val="6"/>
          <c:tx>
            <c:strRef>
              <c:f>データシート!$A$33</c:f>
              <c:strCache>
                <c:ptCount val="1"/>
                <c:pt idx="0">
                  <c:v>枕崎市介護保険特別会計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3.03</c:v>
                </c:pt>
                <c:pt idx="2">
                  <c:v>#N/A</c:v>
                </c:pt>
                <c:pt idx="3">
                  <c:v>2.38</c:v>
                </c:pt>
                <c:pt idx="4">
                  <c:v>#N/A</c:v>
                </c:pt>
                <c:pt idx="5">
                  <c:v>4.43</c:v>
                </c:pt>
                <c:pt idx="6">
                  <c:v>#N/A</c:v>
                </c:pt>
                <c:pt idx="7">
                  <c:v>3.93</c:v>
                </c:pt>
                <c:pt idx="8">
                  <c:v>#N/A</c:v>
                </c:pt>
                <c:pt idx="9">
                  <c:v>3.39</c:v>
                </c:pt>
              </c:numCache>
            </c:numRef>
          </c:val>
          <c:extLst>
            <c:ext xmlns:c16="http://schemas.microsoft.com/office/drawing/2014/chart" uri="{C3380CC4-5D6E-409C-BE32-E72D297353CC}">
              <c16:uniqueId val="{00000006-6B70-4484-A179-1ED44132D73E}"/>
            </c:ext>
          </c:extLst>
        </c:ser>
        <c:ser>
          <c:idx val="7"/>
          <c:order val="7"/>
          <c:tx>
            <c:strRef>
              <c:f>データシート!$A$34</c:f>
              <c:strCache>
                <c:ptCount val="1"/>
                <c:pt idx="0">
                  <c:v>枕崎市立病院事業会計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6.37</c:v>
                </c:pt>
                <c:pt idx="2">
                  <c:v>#N/A</c:v>
                </c:pt>
                <c:pt idx="3">
                  <c:v>7.32</c:v>
                </c:pt>
                <c:pt idx="4">
                  <c:v>#N/A</c:v>
                </c:pt>
                <c:pt idx="5">
                  <c:v>8.84</c:v>
                </c:pt>
                <c:pt idx="6">
                  <c:v>#N/A</c:v>
                </c:pt>
                <c:pt idx="7">
                  <c:v>8.27</c:v>
                </c:pt>
                <c:pt idx="8">
                  <c:v>#N/A</c:v>
                </c:pt>
                <c:pt idx="9">
                  <c:v>6.93</c:v>
                </c:pt>
              </c:numCache>
            </c:numRef>
          </c:val>
          <c:extLst>
            <c:ext xmlns:c16="http://schemas.microsoft.com/office/drawing/2014/chart" uri="{C3380CC4-5D6E-409C-BE32-E72D297353CC}">
              <c16:uniqueId val="{00000007-6B70-4484-A179-1ED44132D73E}"/>
            </c:ext>
          </c:extLst>
        </c:ser>
        <c:ser>
          <c:idx val="8"/>
          <c:order val="8"/>
          <c:tx>
            <c:strRef>
              <c:f>データシート!$A$35</c:f>
              <c:strCache>
                <c:ptCount val="1"/>
                <c:pt idx="0">
                  <c:v>枕崎市水道事業会計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11.33</c:v>
                </c:pt>
                <c:pt idx="2">
                  <c:v>#N/A</c:v>
                </c:pt>
                <c:pt idx="3">
                  <c:v>9.74</c:v>
                </c:pt>
                <c:pt idx="4">
                  <c:v>#N/A</c:v>
                </c:pt>
                <c:pt idx="5">
                  <c:v>9.51</c:v>
                </c:pt>
                <c:pt idx="6">
                  <c:v>#N/A</c:v>
                </c:pt>
                <c:pt idx="7">
                  <c:v>9.3800000000000008</c:v>
                </c:pt>
                <c:pt idx="8">
                  <c:v>#N/A</c:v>
                </c:pt>
                <c:pt idx="9">
                  <c:v>8.8000000000000007</c:v>
                </c:pt>
              </c:numCache>
            </c:numRef>
          </c:val>
          <c:extLst>
            <c:ext xmlns:c16="http://schemas.microsoft.com/office/drawing/2014/chart" uri="{C3380CC4-5D6E-409C-BE32-E72D297353CC}">
              <c16:uniqueId val="{00000008-6B70-4484-A179-1ED44132D73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6.79</c:v>
                </c:pt>
                <c:pt idx="2">
                  <c:v>#N/A</c:v>
                </c:pt>
                <c:pt idx="3">
                  <c:v>10.79</c:v>
                </c:pt>
                <c:pt idx="4">
                  <c:v>#N/A</c:v>
                </c:pt>
                <c:pt idx="5">
                  <c:v>12.29</c:v>
                </c:pt>
                <c:pt idx="6">
                  <c:v>#N/A</c:v>
                </c:pt>
                <c:pt idx="7">
                  <c:v>10.210000000000001</c:v>
                </c:pt>
                <c:pt idx="8">
                  <c:v>#N/A</c:v>
                </c:pt>
                <c:pt idx="9">
                  <c:v>11.42</c:v>
                </c:pt>
              </c:numCache>
            </c:numRef>
          </c:val>
          <c:extLst>
            <c:ext xmlns:c16="http://schemas.microsoft.com/office/drawing/2014/chart" uri="{C3380CC4-5D6E-409C-BE32-E72D297353CC}">
              <c16:uniqueId val="{00000009-6B70-4484-A179-1ED44132D73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848</c:v>
                </c:pt>
                <c:pt idx="5">
                  <c:v>862</c:v>
                </c:pt>
                <c:pt idx="8">
                  <c:v>903</c:v>
                </c:pt>
                <c:pt idx="11">
                  <c:v>976</c:v>
                </c:pt>
                <c:pt idx="14">
                  <c:v>968</c:v>
                </c:pt>
              </c:numCache>
            </c:numRef>
          </c:val>
          <c:extLst>
            <c:ext xmlns:c16="http://schemas.microsoft.com/office/drawing/2014/chart" uri="{C3380CC4-5D6E-409C-BE32-E72D297353CC}">
              <c16:uniqueId val="{00000000-427B-4697-A9F7-4E18BF6FEC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427B-4697-A9F7-4E18BF6FEC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427B-4697-A9F7-4E18BF6FEC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7B-4697-A9F7-4E18BF6FEC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265</c:v>
                </c:pt>
                <c:pt idx="3">
                  <c:v>277</c:v>
                </c:pt>
                <c:pt idx="6">
                  <c:v>269</c:v>
                </c:pt>
                <c:pt idx="9">
                  <c:v>280</c:v>
                </c:pt>
                <c:pt idx="12">
                  <c:v>211</c:v>
                </c:pt>
              </c:numCache>
            </c:numRef>
          </c:val>
          <c:extLst>
            <c:ext xmlns:c16="http://schemas.microsoft.com/office/drawing/2014/chart" uri="{C3380CC4-5D6E-409C-BE32-E72D297353CC}">
              <c16:uniqueId val="{00000004-427B-4697-A9F7-4E18BF6FEC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7B-4697-A9F7-4E18BF6FEC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27B-4697-A9F7-4E18BF6FEC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1043</c:v>
                </c:pt>
                <c:pt idx="3">
                  <c:v>1028</c:v>
                </c:pt>
                <c:pt idx="6">
                  <c:v>1062</c:v>
                </c:pt>
                <c:pt idx="9">
                  <c:v>1129</c:v>
                </c:pt>
                <c:pt idx="12">
                  <c:v>1192</c:v>
                </c:pt>
              </c:numCache>
            </c:numRef>
          </c:val>
          <c:extLst>
            <c:ext xmlns:c16="http://schemas.microsoft.com/office/drawing/2014/chart" uri="{C3380CC4-5D6E-409C-BE32-E72D297353CC}">
              <c16:uniqueId val="{00000007-427B-4697-A9F7-4E18BF6FEC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461</c:v>
                </c:pt>
                <c:pt idx="2">
                  <c:v>#N/A</c:v>
                </c:pt>
                <c:pt idx="3">
                  <c:v>#N/A</c:v>
                </c:pt>
                <c:pt idx="4">
                  <c:v>444</c:v>
                </c:pt>
                <c:pt idx="5">
                  <c:v>#N/A</c:v>
                </c:pt>
                <c:pt idx="6">
                  <c:v>#N/A</c:v>
                </c:pt>
                <c:pt idx="7">
                  <c:v>429</c:v>
                </c:pt>
                <c:pt idx="8">
                  <c:v>#N/A</c:v>
                </c:pt>
                <c:pt idx="9">
                  <c:v>#N/A</c:v>
                </c:pt>
                <c:pt idx="10">
                  <c:v>433</c:v>
                </c:pt>
                <c:pt idx="11">
                  <c:v>#N/A</c:v>
                </c:pt>
                <c:pt idx="12">
                  <c:v>#N/A</c:v>
                </c:pt>
                <c:pt idx="13">
                  <c:v>436</c:v>
                </c:pt>
                <c:pt idx="14">
                  <c:v>#N/A</c:v>
                </c:pt>
              </c:numCache>
            </c:numRef>
          </c:val>
          <c:smooth val="0"/>
          <c:extLst>
            <c:ext xmlns:c16="http://schemas.microsoft.com/office/drawing/2014/chart" uri="{C3380CC4-5D6E-409C-BE32-E72D297353CC}">
              <c16:uniqueId val="{00000008-427B-4697-A9F7-4E18BF6FEC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9704</c:v>
                </c:pt>
                <c:pt idx="5">
                  <c:v>9746</c:v>
                </c:pt>
                <c:pt idx="8">
                  <c:v>9772</c:v>
                </c:pt>
                <c:pt idx="11">
                  <c:v>10653</c:v>
                </c:pt>
                <c:pt idx="14">
                  <c:v>10819</c:v>
                </c:pt>
              </c:numCache>
            </c:numRef>
          </c:val>
          <c:extLst>
            <c:ext xmlns:c16="http://schemas.microsoft.com/office/drawing/2014/chart" uri="{C3380CC4-5D6E-409C-BE32-E72D297353CC}">
              <c16:uniqueId val="{00000000-0304-4B03-A40B-8AF350CF50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662</c:v>
                </c:pt>
                <c:pt idx="5">
                  <c:v>618</c:v>
                </c:pt>
                <c:pt idx="8">
                  <c:v>600</c:v>
                </c:pt>
                <c:pt idx="11">
                  <c:v>625</c:v>
                </c:pt>
                <c:pt idx="14">
                  <c:v>582</c:v>
                </c:pt>
              </c:numCache>
            </c:numRef>
          </c:val>
          <c:extLst>
            <c:ext xmlns:c16="http://schemas.microsoft.com/office/drawing/2014/chart" uri="{C3380CC4-5D6E-409C-BE32-E72D297353CC}">
              <c16:uniqueId val="{00000001-0304-4B03-A40B-8AF350CF50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5348</c:v>
                </c:pt>
                <c:pt idx="5">
                  <c:v>6859</c:v>
                </c:pt>
                <c:pt idx="8">
                  <c:v>7440</c:v>
                </c:pt>
                <c:pt idx="11">
                  <c:v>8074</c:v>
                </c:pt>
                <c:pt idx="14">
                  <c:v>8620</c:v>
                </c:pt>
              </c:numCache>
            </c:numRef>
          </c:val>
          <c:extLst>
            <c:ext xmlns:c16="http://schemas.microsoft.com/office/drawing/2014/chart" uri="{C3380CC4-5D6E-409C-BE32-E72D297353CC}">
              <c16:uniqueId val="{00000002-0304-4B03-A40B-8AF350CF50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04-4B03-A40B-8AF350CF50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04-4B03-A40B-8AF350CF50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59</c:v>
                </c:pt>
                <c:pt idx="3">
                  <c:v>90</c:v>
                </c:pt>
                <c:pt idx="6">
                  <c:v>30</c:v>
                </c:pt>
                <c:pt idx="9">
                  <c:v>10</c:v>
                </c:pt>
                <c:pt idx="12">
                  <c:v>32</c:v>
                </c:pt>
              </c:numCache>
            </c:numRef>
          </c:val>
          <c:extLst>
            <c:ext xmlns:c16="http://schemas.microsoft.com/office/drawing/2014/chart" uri="{C3380CC4-5D6E-409C-BE32-E72D297353CC}">
              <c16:uniqueId val="{00000005-0304-4B03-A40B-8AF350CF50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2753</c:v>
                </c:pt>
                <c:pt idx="3">
                  <c:v>2362</c:v>
                </c:pt>
                <c:pt idx="6">
                  <c:v>2216</c:v>
                </c:pt>
                <c:pt idx="9">
                  <c:v>2115</c:v>
                </c:pt>
                <c:pt idx="12">
                  <c:v>2015</c:v>
                </c:pt>
              </c:numCache>
            </c:numRef>
          </c:val>
          <c:extLst>
            <c:ext xmlns:c16="http://schemas.microsoft.com/office/drawing/2014/chart" uri="{C3380CC4-5D6E-409C-BE32-E72D297353CC}">
              <c16:uniqueId val="{00000006-0304-4B03-A40B-8AF350CF50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304-4B03-A40B-8AF350CF50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3199</c:v>
                </c:pt>
                <c:pt idx="3">
                  <c:v>2905</c:v>
                </c:pt>
                <c:pt idx="6">
                  <c:v>2522</c:v>
                </c:pt>
                <c:pt idx="9">
                  <c:v>2281</c:v>
                </c:pt>
                <c:pt idx="12">
                  <c:v>2309</c:v>
                </c:pt>
              </c:numCache>
            </c:numRef>
          </c:val>
          <c:extLst>
            <c:ext xmlns:c16="http://schemas.microsoft.com/office/drawing/2014/chart" uri="{C3380CC4-5D6E-409C-BE32-E72D297353CC}">
              <c16:uniqueId val="{00000008-0304-4B03-A40B-8AF350CF50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c:v>
                </c:pt>
                <c:pt idx="3">
                  <c:v>1</c:v>
                </c:pt>
                <c:pt idx="6">
                  <c:v>0</c:v>
                </c:pt>
                <c:pt idx="9">
                  <c:v>0</c:v>
                </c:pt>
                <c:pt idx="12">
                  <c:v>0</c:v>
                </c:pt>
              </c:numCache>
            </c:numRef>
          </c:val>
          <c:extLst>
            <c:ext xmlns:c16="http://schemas.microsoft.com/office/drawing/2014/chart" uri="{C3380CC4-5D6E-409C-BE32-E72D297353CC}">
              <c16:uniqueId val="{00000009-0304-4B03-A40B-8AF350CF50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11200</c:v>
                </c:pt>
                <c:pt idx="3">
                  <c:v>11212</c:v>
                </c:pt>
                <c:pt idx="6">
                  <c:v>11357</c:v>
                </c:pt>
                <c:pt idx="9">
                  <c:v>12705</c:v>
                </c:pt>
                <c:pt idx="12">
                  <c:v>13032</c:v>
                </c:pt>
              </c:numCache>
            </c:numRef>
          </c:val>
          <c:extLst>
            <c:ext xmlns:c16="http://schemas.microsoft.com/office/drawing/2014/chart" uri="{C3380CC4-5D6E-409C-BE32-E72D297353CC}">
              <c16:uniqueId val="{0000000A-0304-4B03-A40B-8AF350CF50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1500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304-4B03-A40B-8AF350CF50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2366</c:v>
                </c:pt>
                <c:pt idx="1">
                  <c:v>2365</c:v>
                </c:pt>
                <c:pt idx="2">
                  <c:v>2398</c:v>
                </c:pt>
              </c:numCache>
            </c:numRef>
          </c:val>
          <c:extLst>
            <c:ext xmlns:c16="http://schemas.microsoft.com/office/drawing/2014/chart" uri="{C3380CC4-5D6E-409C-BE32-E72D297353CC}">
              <c16:uniqueId val="{00000000-0899-424E-9D78-ACB8E258B6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342</c:v>
                </c:pt>
                <c:pt idx="1">
                  <c:v>899</c:v>
                </c:pt>
                <c:pt idx="2">
                  <c:v>1230</c:v>
                </c:pt>
              </c:numCache>
            </c:numRef>
          </c:val>
          <c:extLst>
            <c:ext xmlns:c16="http://schemas.microsoft.com/office/drawing/2014/chart" uri="{C3380CC4-5D6E-409C-BE32-E72D297353CC}">
              <c16:uniqueId val="{00000001-0899-424E-9D78-ACB8E258B6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4239</c:v>
                </c:pt>
                <c:pt idx="1">
                  <c:v>4273</c:v>
                </c:pt>
                <c:pt idx="2">
                  <c:v>4409</c:v>
                </c:pt>
              </c:numCache>
            </c:numRef>
          </c:val>
          <c:extLst>
            <c:ext xmlns:c16="http://schemas.microsoft.com/office/drawing/2014/chart" uri="{C3380CC4-5D6E-409C-BE32-E72D297353CC}">
              <c16:uniqueId val="{00000002-0899-424E-9D78-ACB8E258B6F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本市は水道・病院・下水道事業を実施していることから、公営企業債の元利償還金に対する繰出の負担が大きくなっている。</a:t>
          </a:r>
        </a:p>
        <a:p>
          <a:r>
            <a:rPr kumimoji="1" lang="ja-JP" altLang="en-US" sz="1300">
              <a:latin typeface="ＭＳ ゴシック" pitchFamily="49" charset="-128"/>
              <a:ea typeface="ＭＳ ゴシック" pitchFamily="49" charset="-128"/>
            </a:rPr>
            <a:t>　令和６年度決算については元利償還金が増加したことから、実質公債費比率の分子は増加した。</a:t>
          </a:r>
        </a:p>
        <a:p>
          <a:r>
            <a:rPr kumimoji="1" lang="ja-JP" altLang="en-US" sz="1300">
              <a:latin typeface="ＭＳ ゴシック" pitchFamily="49" charset="-128"/>
              <a:ea typeface="ＭＳ ゴシック" pitchFamily="49" charset="-128"/>
            </a:rPr>
            <a:t>　実質公債費比率は年々改善が図られているものの、ごみ処理施設に係る借入額が多額となることなどから、今後比率は上昇することが予想されるが、必要となる社会資本への投資を行いつつ、交付税措置率の高い有利な地方債の活用により実質的な公債費負担の軽減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減債基金残高のうち、実質公債比率の算定に用いる満期一括償還地方債の償還の財源として積み立てた額はない。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将来負担額（</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については、一般会計等に係る地方債の現在高や公営企業債等繰入見込額の増により増加した。</a:t>
          </a:r>
        </a:p>
        <a:p>
          <a:r>
            <a:rPr kumimoji="1" lang="ja-JP" altLang="en-US" sz="1300">
              <a:latin typeface="ＭＳ ゴシック" pitchFamily="49" charset="-128"/>
              <a:ea typeface="ＭＳ ゴシック" pitchFamily="49" charset="-128"/>
            </a:rPr>
            <a:t>　充当可能財源等（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については、基準財政需要額算入見込額の増や減債基金の増により増加した。</a:t>
          </a:r>
        </a:p>
        <a:p>
          <a:r>
            <a:rPr kumimoji="1" lang="ja-JP" altLang="en-US" sz="1300">
              <a:latin typeface="ＭＳ ゴシック" pitchFamily="49" charset="-128"/>
              <a:ea typeface="ＭＳ ゴシック" pitchFamily="49" charset="-128"/>
            </a:rPr>
            <a:t>　将来負担額（</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から充当可能財源等（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を差し引いた将来負担比率の分子については前年度より</a:t>
          </a:r>
          <a:r>
            <a:rPr kumimoji="1" lang="en-US" altLang="ja-JP" sz="1300">
              <a:latin typeface="ＭＳ ゴシック" pitchFamily="49" charset="-128"/>
              <a:ea typeface="ＭＳ ゴシック" pitchFamily="49" charset="-128"/>
            </a:rPr>
            <a:t>391,005</a:t>
          </a:r>
          <a:r>
            <a:rPr kumimoji="1" lang="ja-JP" altLang="en-US" sz="1300">
              <a:latin typeface="ＭＳ ゴシック" pitchFamily="49" charset="-128"/>
              <a:ea typeface="ＭＳ ゴシック" pitchFamily="49" charset="-128"/>
            </a:rPr>
            <a:t>千円減少し、前年度に引き続きマイナスとなった。</a:t>
          </a:r>
        </a:p>
        <a:p>
          <a:r>
            <a:rPr kumimoji="1" lang="ja-JP" altLang="en-US" sz="1300">
              <a:latin typeface="ＭＳ ゴシック" pitchFamily="49" charset="-128"/>
              <a:ea typeface="ＭＳ ゴシック" pitchFamily="49" charset="-128"/>
            </a:rPr>
            <a:t>　地方債残高に対する実質的な負担額については前年度を大きく上回り、今後についても老朽化等による公共施設の維持管理や除却などによる増加が見込まれていることから、引き続き市全体で投資的経費の適切な選択・重点化等を行いながら、交付税措置率の高い有利な地方債を活用し、後年度負担を軽減していくとともに、財政調整基金をはじめとする基金を確保し、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鹿児島県枕崎市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1,110,264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1,609,582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特に減債基金の積立額の増が基金全体の増の要因となっている。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財政計画では、令和７年度末までに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億円を超える財政調整的な基金を確保することとしている。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に向けた庁舎整備基金への積立や、多額の借入が見込まれる場合に積立計画を作成したうえでの減債基金への積立も含めた地方財政法上の積立を行っていくことで、将来の持続可能な財政構造を維持するための基金の充実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・ふるさと応援基金：（１）自然環境保全やまちなみ景観整備など生活環境の整備に関する事業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（２）快適で便利なコンパクトなまちづくりを目指した都市基盤の整備等に関する事業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（３）農林水産業をはじめとする地場産業や観光の振興等に関する事業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（４）出産・子育て支援をはじめとする福祉の増進や健康増進等に関する事業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（５）教育・文化・芸術・スポーツの振興等に関する事業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（６）市民や地域づくり団体との協働等による市民ぐるみのまちづくり等に関する事業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（７）その他まちづくりに関する事業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・地域振興基金：地域の活性化及び住民福祉の向上を図る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・庁舎整備基金：枕崎市庁舎建設及び改修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・中山間ふるさと水と土保全基金：中山間地域における土地改良施設の機能を適正に発揮させるための集落共同活動の強化に対する支援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・岩崎奨学基金：高等教育等振興の一環として、有用な人材育成を図る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965,867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千円の取り崩しを行ったことにより減少している。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・庁舎整備基金：将来的な庁舎の建替えを見据え、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・地域振興基金：指定寄附により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それぞれの使途に沿った事業に充当していくため、中長期的には残高を増やしていく方針ではない。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101,374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千円の取り崩しを行ったが、決算剰余金等により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財政計画では、令和７年度末までに減債基金と合わせて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億円を超える財政調整的な基金を確保し、将来の持続可能な財政構造を維持するための基金の充実を図っていくこととしている。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千円の取り崩しを行ったが、積立計画に基づく積立の前倒しや今後の公債費負担の軽減対策として普通交付税の再算定により追加された臨時財政対策債償還基金費などで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355,452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財政計画では、令和７年度末までに財政調整基金と合わせて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億円を超える財政調整的な基金を確保し、将来の持続可能な財政構造を維持するための基金の充実を図っていくこととしている。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18,898
18,314
74.78
15,764,068
14,972,170
751,796
6,581,418
13,031,887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算式の分母である基準財政需要額が「社会福祉費」の減等により減少し、分子である基準財政収入額においても市町村民税や地方消費税交付金の減等により減少し、単年度の財政力指数は</a:t>
          </a:r>
          <a:r>
            <a:rPr kumimoji="1" lang="en-US" altLang="ja-JP" sz="1300" baseline="0">
              <a:latin typeface="ＭＳ Ｐゴシック" panose="020B0600070205080204" pitchFamily="50" charset="-128"/>
              <a:ea typeface="ＭＳ Ｐゴシック" panose="020B0600070205080204" pitchFamily="50" charset="-128"/>
            </a:rPr>
            <a:t>0.39</a:t>
          </a:r>
          <a:r>
            <a:rPr kumimoji="1" lang="ja-JP" altLang="en-US" sz="1300" baseline="0">
              <a:latin typeface="ＭＳ Ｐゴシック" panose="020B0600070205080204" pitchFamily="50" charset="-128"/>
              <a:ea typeface="ＭＳ Ｐゴシック" panose="020B0600070205080204" pitchFamily="50" charset="-128"/>
            </a:rPr>
            <a:t>となり、３箇年平均では前年度と同じ</a:t>
          </a:r>
          <a:r>
            <a:rPr kumimoji="1" lang="en-US" altLang="ja-JP" sz="1300" baseline="0">
              <a:latin typeface="ＭＳ Ｐゴシック" panose="020B0600070205080204" pitchFamily="50" charset="-128"/>
              <a:ea typeface="ＭＳ Ｐゴシック" panose="020B0600070205080204" pitchFamily="50" charset="-128"/>
            </a:rPr>
            <a:t>0.39</a:t>
          </a:r>
          <a:r>
            <a:rPr kumimoji="1" lang="ja-JP" altLang="en-US" sz="1300" baseline="0">
              <a:latin typeface="ＭＳ Ｐゴシック" panose="020B0600070205080204" pitchFamily="50" charset="-128"/>
              <a:ea typeface="ＭＳ Ｐゴシック" panose="020B0600070205080204" pitchFamily="50" charset="-128"/>
            </a:rPr>
            <a:t>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49530</xdr:rowOff>
    </xdr:from>
    <xdr:to>
      <xdr:col>23</xdr:col>
      <xdr:colOff>133350</xdr:colOff>
      <xdr:row>42</xdr:row>
      <xdr:rowOff>49530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504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1270</xdr:rowOff>
    </xdr:from>
    <xdr:to>
      <xdr:col>19</xdr:col>
      <xdr:colOff>133350</xdr:colOff>
      <xdr:row>42</xdr:row>
      <xdr:rowOff>49530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021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1270</xdr:rowOff>
    </xdr:from>
    <xdr:to>
      <xdr:col>15</xdr:col>
      <xdr:colOff>82550</xdr:colOff>
      <xdr:row>42</xdr:row>
      <xdr:rowOff>1270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0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42</xdr:row>
      <xdr:rowOff>1270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170180</xdr:rowOff>
    </xdr:from>
    <xdr:to>
      <xdr:col>23</xdr:col>
      <xdr:colOff>184150</xdr:colOff>
      <xdr:row>42</xdr:row>
      <xdr:rowOff>100330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170180</xdr:rowOff>
    </xdr:from>
    <xdr:to>
      <xdr:col>19</xdr:col>
      <xdr:colOff>184150</xdr:colOff>
      <xdr:row>42</xdr:row>
      <xdr:rowOff>100330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110507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6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121920</xdr:rowOff>
    </xdr:from>
    <xdr:to>
      <xdr:col>15</xdr:col>
      <xdr:colOff>133350</xdr:colOff>
      <xdr:row>42</xdr:row>
      <xdr:rowOff>52070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62247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121920</xdr:rowOff>
    </xdr:from>
    <xdr:to>
      <xdr:col>11</xdr:col>
      <xdr:colOff>82550</xdr:colOff>
      <xdr:row>42</xdr:row>
      <xdr:rowOff>52070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62247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経常収支比率が前年度に比べ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ポイント高くなった要因として、比率を求める算式の分母となる臨時財政対策債を加えた経常一般財源収入額が</a:t>
          </a:r>
          <a:r>
            <a:rPr kumimoji="1" lang="en-US" altLang="ja-JP" sz="1300">
              <a:latin typeface="ＭＳ Ｐゴシック" panose="020B0600070205080204" pitchFamily="50" charset="-128"/>
              <a:ea typeface="ＭＳ Ｐゴシック" panose="020B0600070205080204" pitchFamily="50" charset="-128"/>
            </a:rPr>
            <a:t>133,811</a:t>
          </a:r>
          <a:r>
            <a:rPr kumimoji="1" lang="ja-JP" altLang="en-US" sz="1300">
              <a:latin typeface="ＭＳ Ｐゴシック" panose="020B0600070205080204" pitchFamily="50" charset="-128"/>
              <a:ea typeface="ＭＳ Ｐゴシック" panose="020B0600070205080204" pitchFamily="50" charset="-128"/>
            </a:rPr>
            <a:t>千円の増となったが、算式の分子となる経常経費充当一般財源が人件費や公債費の増などにより</a:t>
          </a:r>
          <a:r>
            <a:rPr kumimoji="1" lang="en-US" altLang="ja-JP" sz="1300">
              <a:latin typeface="ＭＳ Ｐゴシック" panose="020B0600070205080204" pitchFamily="50" charset="-128"/>
              <a:ea typeface="ＭＳ Ｐゴシック" panose="020B0600070205080204" pitchFamily="50" charset="-128"/>
            </a:rPr>
            <a:t>226,763</a:t>
          </a:r>
          <a:r>
            <a:rPr kumimoji="1" lang="ja-JP" altLang="en-US" sz="1300">
              <a:latin typeface="ＭＳ Ｐゴシック" panose="020B0600070205080204" pitchFamily="50" charset="-128"/>
              <a:ea typeface="ＭＳ Ｐゴシック" panose="020B0600070205080204" pitchFamily="50" charset="-128"/>
            </a:rPr>
            <a:t>千円の増となったことによる。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引き続き市税をはじめとする自主財源の確保や、義務的経費を中心とした経常経費の削減を行うとともに、ふるさと応援基金の活用等を図りながら経常経費充当一般財源を減少させる。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86541</xdr:rowOff>
    </xdr:from>
    <xdr:to>
      <xdr:col>23</xdr:col>
      <xdr:colOff>133350</xdr:colOff>
      <xdr:row>59</xdr:row>
      <xdr:rowOff>141696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02091"/>
          <a:ext cx="8382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86541</xdr:rowOff>
    </xdr:from>
    <xdr:to>
      <xdr:col>19</xdr:col>
      <xdr:colOff>133350</xdr:colOff>
      <xdr:row>59</xdr:row>
      <xdr:rowOff>89988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0209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130447</xdr:rowOff>
    </xdr:from>
    <xdr:to>
      <xdr:col>15</xdr:col>
      <xdr:colOff>82550</xdr:colOff>
      <xdr:row>59</xdr:row>
      <xdr:rowOff>89988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74547"/>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130447</xdr:rowOff>
    </xdr:from>
    <xdr:to>
      <xdr:col>11</xdr:col>
      <xdr:colOff>31750</xdr:colOff>
      <xdr:row>60</xdr:row>
      <xdr:rowOff>52977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74547"/>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90896</xdr:rowOff>
    </xdr:from>
    <xdr:to>
      <xdr:col>23</xdr:col>
      <xdr:colOff>184150</xdr:colOff>
      <xdr:row>60</xdr:row>
      <xdr:rowOff>21046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107423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5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35741</xdr:rowOff>
    </xdr:from>
    <xdr:to>
      <xdr:col>19</xdr:col>
      <xdr:colOff>184150</xdr:colOff>
      <xdr:row>59</xdr:row>
      <xdr:rowOff>137341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147518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20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39188</xdr:rowOff>
    </xdr:from>
    <xdr:to>
      <xdr:col>15</xdr:col>
      <xdr:colOff>133350</xdr:colOff>
      <xdr:row>59</xdr:row>
      <xdr:rowOff>140788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150965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79647</xdr:rowOff>
    </xdr:from>
    <xdr:to>
      <xdr:col>11</xdr:col>
      <xdr:colOff>82550</xdr:colOff>
      <xdr:row>59</xdr:row>
      <xdr:rowOff>9797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19974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9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2177</xdr:rowOff>
    </xdr:from>
    <xdr:to>
      <xdr:col>7</xdr:col>
      <xdr:colOff>31750</xdr:colOff>
      <xdr:row>60</xdr:row>
      <xdr:rowOff>103777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113954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[206,421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金を除いた人件費の決算額は再任用職員給や地方公務員共済組合等負担金の増等により前年度に比べ増加している。また、物件費の決算額についてもふるさと納税返礼事業の増等により前年度に比べ増加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定員管理・給与の適正化等による人件費の見直しなどに取り組むとともに、事業委託の推進などに伴い物件費が増加傾向にあることから、必要性などを十分に検討し、見直しに努める。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37757</xdr:rowOff>
    </xdr:from>
    <xdr:to>
      <xdr:col>23</xdr:col>
      <xdr:colOff>133350</xdr:colOff>
      <xdr:row>81</xdr:row>
      <xdr:rowOff>43459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5207"/>
          <a:ext cx="838200" cy="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28237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156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36533</xdr:rowOff>
    </xdr:from>
    <xdr:to>
      <xdr:col>19</xdr:col>
      <xdr:colOff>133350</xdr:colOff>
      <xdr:row>81</xdr:row>
      <xdr:rowOff>37757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3983"/>
          <a:ext cx="889000" cy="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36533</xdr:rowOff>
    </xdr:from>
    <xdr:to>
      <xdr:col>15</xdr:col>
      <xdr:colOff>82550</xdr:colOff>
      <xdr:row>81</xdr:row>
      <xdr:rowOff>38702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23983"/>
          <a:ext cx="889000" cy="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36900</xdr:rowOff>
    </xdr:from>
    <xdr:to>
      <xdr:col>11</xdr:col>
      <xdr:colOff>31750</xdr:colOff>
      <xdr:row>81</xdr:row>
      <xdr:rowOff>38702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4350"/>
          <a:ext cx="889000" cy="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164109</xdr:rowOff>
    </xdr:from>
    <xdr:to>
      <xdr:col>23</xdr:col>
      <xdr:colOff>184150</xdr:colOff>
      <xdr:row>81</xdr:row>
      <xdr:rowOff>94259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85386</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158407</xdr:rowOff>
    </xdr:from>
    <xdr:to>
      <xdr:col>19</xdr:col>
      <xdr:colOff>184150</xdr:colOff>
      <xdr:row>81</xdr:row>
      <xdr:rowOff>88557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98734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3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157183</xdr:rowOff>
    </xdr:from>
    <xdr:to>
      <xdr:col>15</xdr:col>
      <xdr:colOff>133350</xdr:colOff>
      <xdr:row>81</xdr:row>
      <xdr:rowOff>87333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97510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2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159352</xdr:rowOff>
    </xdr:from>
    <xdr:to>
      <xdr:col>11</xdr:col>
      <xdr:colOff>82550</xdr:colOff>
      <xdr:row>81</xdr:row>
      <xdr:rowOff>89502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99679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157550</xdr:rowOff>
    </xdr:from>
    <xdr:to>
      <xdr:col>7</xdr:col>
      <xdr:colOff>31750</xdr:colOff>
      <xdr:row>81</xdr:row>
      <xdr:rowOff>87700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97877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4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これまでの職員の給与削減（平成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年３月）、特別昇給の廃止、特勤手当の見直し等を行っており、前年度より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ポイント高くなったものの、類似団体平均よりも低くなっている。</a:t>
          </a:r>
        </a:p>
        <a:p>
          <a:r>
            <a:rPr kumimoji="1" lang="ja-JP" altLang="en-US" sz="1300">
              <a:latin typeface="ＭＳ Ｐゴシック" panose="020B0600070205080204" pitchFamily="50" charset="-128"/>
              <a:ea typeface="ＭＳ Ｐゴシック" panose="020B0600070205080204" pitchFamily="50" charset="-128"/>
            </a:rPr>
            <a:t>　引き続き各種手当の見直し等を行い、一層の給与適正化に努める。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151493</xdr:rowOff>
    </xdr:from>
    <xdr:to>
      <xdr:col>81</xdr:col>
      <xdr:colOff>44450</xdr:colOff>
      <xdr:row>85</xdr:row>
      <xdr:rowOff>48986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5329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151493</xdr:rowOff>
    </xdr:from>
    <xdr:to>
      <xdr:col>77</xdr:col>
      <xdr:colOff>44450</xdr:colOff>
      <xdr:row>84</xdr:row>
      <xdr:rowOff>168729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117929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6050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100693</xdr:rowOff>
    </xdr:from>
    <xdr:to>
      <xdr:col>77</xdr:col>
      <xdr:colOff>95250</xdr:colOff>
      <xdr:row>85</xdr:row>
      <xdr:rowOff>30843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41020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7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人口が前年度に比べ</a:t>
          </a:r>
          <a:r>
            <a:rPr kumimoji="1" lang="en-US" altLang="ja-JP" sz="1300">
              <a:latin typeface="ＭＳ Ｐゴシック" panose="020B0600070205080204" pitchFamily="50" charset="-128"/>
              <a:ea typeface="ＭＳ Ｐゴシック" panose="020B0600070205080204" pitchFamily="50" charset="-128"/>
            </a:rPr>
            <a:t>337</a:t>
          </a:r>
          <a:r>
            <a:rPr kumimoji="1" lang="ja-JP" altLang="en-US" sz="1300">
              <a:latin typeface="ＭＳ Ｐゴシック" panose="020B0600070205080204" pitchFamily="50" charset="-128"/>
              <a:ea typeface="ＭＳ Ｐゴシック" panose="020B0600070205080204" pitchFamily="50" charset="-128"/>
            </a:rPr>
            <a:t>人減少（△</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％）したことから人口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ポイント高くなり、類似団体平均を上回っている。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については人口減少の影響が大きいと思われるが、今後も行財政改革推進計画の定員管理の適正化に掲げている行政サービスの質の確保や市職員が担うべき役割や直接行うべき業務を整理、見直しを行った上で、引き続き民間委託等の積極的な活用を推進し、また、職員の年齢構成に考慮しながら新規職員の採用枠の確保を図り、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158793</xdr:rowOff>
    </xdr:from>
    <xdr:to>
      <xdr:col>81</xdr:col>
      <xdr:colOff>44450</xdr:colOff>
      <xdr:row>62</xdr:row>
      <xdr:rowOff>9864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17243"/>
          <a:ext cx="8382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129836</xdr:rowOff>
    </xdr:from>
    <xdr:to>
      <xdr:col>77</xdr:col>
      <xdr:colOff>44450</xdr:colOff>
      <xdr:row>61</xdr:row>
      <xdr:rowOff>158793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88286"/>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110532</xdr:rowOff>
    </xdr:from>
    <xdr:to>
      <xdr:col>72</xdr:col>
      <xdr:colOff>203200</xdr:colOff>
      <xdr:row>61</xdr:row>
      <xdr:rowOff>129836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6898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88011</xdr:rowOff>
    </xdr:from>
    <xdr:to>
      <xdr:col>68</xdr:col>
      <xdr:colOff>152400</xdr:colOff>
      <xdr:row>61</xdr:row>
      <xdr:rowOff>110532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46461"/>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130514</xdr:rowOff>
    </xdr:from>
    <xdr:to>
      <xdr:col>81</xdr:col>
      <xdr:colOff>95250</xdr:colOff>
      <xdr:row>62</xdr:row>
      <xdr:rowOff>60664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102591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61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107993</xdr:rowOff>
    </xdr:from>
    <xdr:to>
      <xdr:col>77</xdr:col>
      <xdr:colOff>95250</xdr:colOff>
      <xdr:row>62</xdr:row>
      <xdr:rowOff>38143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22920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52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79036</xdr:rowOff>
    </xdr:from>
    <xdr:to>
      <xdr:col>73</xdr:col>
      <xdr:colOff>44450</xdr:colOff>
      <xdr:row>62</xdr:row>
      <xdr:rowOff>9186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3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165413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2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59732</xdr:rowOff>
    </xdr:from>
    <xdr:to>
      <xdr:col>68</xdr:col>
      <xdr:colOff>203200</xdr:colOff>
      <xdr:row>61</xdr:row>
      <xdr:rowOff>161332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1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146109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0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37211</xdr:rowOff>
    </xdr:from>
    <xdr:to>
      <xdr:col>64</xdr:col>
      <xdr:colOff>152400</xdr:colOff>
      <xdr:row>61</xdr:row>
      <xdr:rowOff>138811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9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123588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8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比率を求める算式の分子が元利償還金の額の増などで</a:t>
          </a:r>
          <a:r>
            <a:rPr kumimoji="1" lang="en-US" altLang="ja-JP" sz="1300">
              <a:latin typeface="ＭＳ Ｐゴシック" panose="020B0600070205080204" pitchFamily="50" charset="-128"/>
              <a:ea typeface="ＭＳ Ｐゴシック" panose="020B0600070205080204" pitchFamily="50" charset="-128"/>
            </a:rPr>
            <a:t>896</a:t>
          </a:r>
          <a:r>
            <a:rPr kumimoji="1" lang="ja-JP" altLang="en-US" sz="1300">
              <a:latin typeface="ＭＳ Ｐゴシック" panose="020B0600070205080204" pitchFamily="50" charset="-128"/>
              <a:ea typeface="ＭＳ Ｐゴシック" panose="020B0600070205080204" pitchFamily="50" charset="-128"/>
            </a:rPr>
            <a:t>千円増加したが、分母となる標準財政規模から算入公債費を差し引いた額が前年度に比べ</a:t>
          </a:r>
          <a:r>
            <a:rPr kumimoji="1" lang="en-US" altLang="ja-JP" sz="1300">
              <a:latin typeface="ＭＳ Ｐゴシック" panose="020B0600070205080204" pitchFamily="50" charset="-128"/>
              <a:ea typeface="ＭＳ Ｐゴシック" panose="020B0600070205080204" pitchFamily="50" charset="-128"/>
            </a:rPr>
            <a:t>98,910</a:t>
          </a:r>
          <a:r>
            <a:rPr kumimoji="1" lang="ja-JP" altLang="en-US" sz="1300">
              <a:latin typeface="ＭＳ Ｐゴシック" panose="020B0600070205080204" pitchFamily="50" charset="-128"/>
              <a:ea typeface="ＭＳ Ｐゴシック" panose="020B0600070205080204" pitchFamily="50" charset="-128"/>
            </a:rPr>
            <a:t>千円増加し、単年度の実質公債費率が</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％で前年度と比べ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ポイント低くなったものの、３箇年平均では前年度と同じ比率となった。</a:t>
          </a:r>
        </a:p>
        <a:p>
          <a:r>
            <a:rPr kumimoji="1" lang="ja-JP" altLang="en-US" sz="1300">
              <a:latin typeface="ＭＳ Ｐゴシック" panose="020B0600070205080204" pitchFamily="50" charset="-128"/>
              <a:ea typeface="ＭＳ Ｐゴシック" panose="020B0600070205080204" pitchFamily="50" charset="-128"/>
            </a:rPr>
            <a:t>　今後も投資的経費の適切な選択と重点化等によって計画的に借入額を抑制し、交付税措置率の高い有利な地方債を活用するほか、特別会計や公営企業会計まで含めた市全体で実質的な公債費負担の適正な管理を実施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163301</xdr:rowOff>
    </xdr:from>
    <xdr:to>
      <xdr:col>81</xdr:col>
      <xdr:colOff>44450</xdr:colOff>
      <xdr:row>36</xdr:row>
      <xdr:rowOff>163301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3550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163301</xdr:rowOff>
    </xdr:from>
    <xdr:to>
      <xdr:col>77</xdr:col>
      <xdr:colOff>44450</xdr:colOff>
      <xdr:row>36</xdr:row>
      <xdr:rowOff>167322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35501"/>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167322</xdr:rowOff>
    </xdr:from>
    <xdr:to>
      <xdr:col>72</xdr:col>
      <xdr:colOff>203200</xdr:colOff>
      <xdr:row>37</xdr:row>
      <xdr:rowOff>5927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39522"/>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5927</xdr:rowOff>
    </xdr:from>
    <xdr:to>
      <xdr:col>68</xdr:col>
      <xdr:colOff>152400</xdr:colOff>
      <xdr:row>37</xdr:row>
      <xdr:rowOff>24024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4957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112501</xdr:rowOff>
    </xdr:from>
    <xdr:to>
      <xdr:col>81</xdr:col>
      <xdr:colOff>95250</xdr:colOff>
      <xdr:row>37</xdr:row>
      <xdr:rowOff>42651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129028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2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112501</xdr:rowOff>
    </xdr:from>
    <xdr:to>
      <xdr:col>77</xdr:col>
      <xdr:colOff>95250</xdr:colOff>
      <xdr:row>37</xdr:row>
      <xdr:rowOff>42651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52828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5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116522</xdr:rowOff>
    </xdr:from>
    <xdr:to>
      <xdr:col>73</xdr:col>
      <xdr:colOff>44450</xdr:colOff>
      <xdr:row>37</xdr:row>
      <xdr:rowOff>46672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56849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126577</xdr:rowOff>
    </xdr:from>
    <xdr:to>
      <xdr:col>68</xdr:col>
      <xdr:colOff>203200</xdr:colOff>
      <xdr:row>37</xdr:row>
      <xdr:rowOff>56727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66904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144674</xdr:rowOff>
    </xdr:from>
    <xdr:to>
      <xdr:col>64</xdr:col>
      <xdr:colOff>152400</xdr:colOff>
      <xdr:row>37</xdr:row>
      <xdr:rowOff>74824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59601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比率を求める算式の分子について、一般会計の地方債現在高の増等により将来負担額が増加したものの、基準財政需要額算入見込額の増や減債基金の増により充当可能財源等が増加したことにより</a:t>
          </a:r>
          <a:r>
            <a:rPr kumimoji="1" lang="en-US" altLang="ja-JP" sz="1300">
              <a:latin typeface="ＭＳ Ｐゴシック" panose="020B0600070205080204" pitchFamily="50" charset="-128"/>
              <a:ea typeface="ＭＳ Ｐゴシック" panose="020B0600070205080204" pitchFamily="50" charset="-128"/>
            </a:rPr>
            <a:t>391,005</a:t>
          </a:r>
          <a:r>
            <a:rPr kumimoji="1" lang="ja-JP" altLang="en-US" sz="1300">
              <a:latin typeface="ＭＳ Ｐゴシック" panose="020B0600070205080204" pitchFamily="50" charset="-128"/>
              <a:ea typeface="ＭＳ Ｐゴシック" panose="020B0600070205080204" pitchFamily="50" charset="-128"/>
            </a:rPr>
            <a:t>千円減少し、将来負担比率は算定されなかった。</a:t>
          </a:r>
        </a:p>
        <a:p>
          <a:r>
            <a:rPr kumimoji="1" lang="ja-JP" altLang="en-US" sz="1300">
              <a:latin typeface="ＭＳ Ｐゴシック" panose="020B0600070205080204" pitchFamily="50" charset="-128"/>
              <a:ea typeface="ＭＳ Ｐゴシック" panose="020B0600070205080204" pitchFamily="50" charset="-128"/>
            </a:rPr>
            <a:t>　今後も市全体で投資的経費の適切な選択と重点化等を行いながら、公営企業会計等を含め交付税措置率の高い有利な地方債を活用して、後年度の実質的な公債費負担を縮減していくとともに、基金を確保することで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119450</xdr:rowOff>
    </xdr:from>
    <xdr:to>
      <xdr:col>64</xdr:col>
      <xdr:colOff>152400</xdr:colOff>
      <xdr:row>16</xdr:row>
      <xdr:rowOff>49600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6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59777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18,898
18,314
74.78
15,764,068
14,972,170
751,796
6,581,418
13,031,887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会計年度任用職員に係る勤勉手当の皆増や一般職給の増等により前年度に比べ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ポイント高くなり、類似団体と比較すると高い水準にある。人件費の高止まりの傾向が続いている要因としては市町村総合事務組合退職手当制度への負担金が約３億円で推移していることが影響している。</a:t>
          </a:r>
        </a:p>
        <a:p>
          <a:r>
            <a:rPr kumimoji="1" lang="ja-JP" altLang="en-US" sz="1300">
              <a:latin typeface="ＭＳ Ｐゴシック" panose="020B0600070205080204" pitchFamily="50" charset="-128"/>
              <a:ea typeface="ＭＳ Ｐゴシック" panose="020B0600070205080204" pitchFamily="50" charset="-128"/>
            </a:rPr>
            <a:t>　今後とも定員管理・給与の適正化など行財政改革への取組を通じて人件費の削減に努める。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140716</xdr:rowOff>
    </xdr:from>
    <xdr:to>
      <xdr:col>24</xdr:col>
      <xdr:colOff>25400</xdr:colOff>
      <xdr:row>39</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5581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140716</xdr:rowOff>
    </xdr:from>
    <xdr:to>
      <xdr:col>19</xdr:col>
      <xdr:colOff>187325</xdr:colOff>
      <xdr:row>39</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558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94996</xdr:rowOff>
    </xdr:from>
    <xdr:to>
      <xdr:col>15</xdr:col>
      <xdr:colOff>98425</xdr:colOff>
      <xdr:row>39</xdr:row>
      <xdr:rowOff>10414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100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94996</xdr:rowOff>
    </xdr:from>
    <xdr:to>
      <xdr:col>11</xdr:col>
      <xdr:colOff>9525</xdr:colOff>
      <xdr:row>39</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1009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131064</xdr:rowOff>
    </xdr:from>
    <xdr:to>
      <xdr:col>24</xdr:col>
      <xdr:colOff>76200</xdr:colOff>
      <xdr:row>39</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103141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89916</xdr:rowOff>
    </xdr:from>
    <xdr:to>
      <xdr:col>20</xdr:col>
      <xdr:colOff>38100</xdr:colOff>
      <xdr:row>39</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4843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9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131064</xdr:rowOff>
    </xdr:from>
    <xdr:to>
      <xdr:col>15</xdr:col>
      <xdr:colOff>149225</xdr:colOff>
      <xdr:row>39</xdr:row>
      <xdr:rowOff>61214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45991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44196</xdr:rowOff>
    </xdr:from>
    <xdr:to>
      <xdr:col>11</xdr:col>
      <xdr:colOff>60325</xdr:colOff>
      <xdr:row>38</xdr:row>
      <xdr:rowOff>145796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130573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46482</xdr:rowOff>
    </xdr:from>
    <xdr:to>
      <xdr:col>6</xdr:col>
      <xdr:colOff>171450</xdr:colOff>
      <xdr:row>39</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132859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1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内鍋リサイクルセンター管理費やごみ収集事業の経常経費充当一般財源の増等によって、物件費に係る経常収支比率は前年度に比べ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ポイント高くなった。</a:t>
          </a:r>
        </a:p>
        <a:p>
          <a:r>
            <a:rPr kumimoji="1" lang="ja-JP" altLang="en-US" sz="1300">
              <a:latin typeface="ＭＳ Ｐゴシック" panose="020B0600070205080204" pitchFamily="50" charset="-128"/>
              <a:ea typeface="ＭＳ Ｐゴシック" panose="020B0600070205080204" pitchFamily="50" charset="-128"/>
            </a:rPr>
            <a:t>　物件費の決算額は事業委託の推進などに伴い増加傾向にあることから、今後も引き続き必要性などを十分に検討し、見直しに努める。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73660</xdr:rowOff>
    </xdr:from>
    <xdr:to>
      <xdr:col>82</xdr:col>
      <xdr:colOff>107950</xdr:colOff>
      <xdr:row>14</xdr:row>
      <xdr:rowOff>111760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739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73660</xdr:rowOff>
    </xdr:from>
    <xdr:to>
      <xdr:col>78</xdr:col>
      <xdr:colOff>69850</xdr:colOff>
      <xdr:row>14</xdr:row>
      <xdr:rowOff>96520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7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58420</xdr:rowOff>
    </xdr:from>
    <xdr:to>
      <xdr:col>73</xdr:col>
      <xdr:colOff>180975</xdr:colOff>
      <xdr:row>14</xdr:row>
      <xdr:rowOff>96520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58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14</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35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60960</xdr:rowOff>
    </xdr:from>
    <xdr:to>
      <xdr:col>82</xdr:col>
      <xdr:colOff>158750</xdr:colOff>
      <xdr:row>14</xdr:row>
      <xdr:rowOff>162560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140987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6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22860</xdr:rowOff>
    </xdr:from>
    <xdr:to>
      <xdr:col>78</xdr:col>
      <xdr:colOff>120650</xdr:colOff>
      <xdr:row>14</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134637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9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45720</xdr:rowOff>
    </xdr:from>
    <xdr:to>
      <xdr:col>74</xdr:col>
      <xdr:colOff>31750</xdr:colOff>
      <xdr:row>14</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157497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xdr:rowOff>
    </xdr:from>
    <xdr:to>
      <xdr:col>69</xdr:col>
      <xdr:colOff>142875</xdr:colOff>
      <xdr:row>14</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生活保護費や子ども医療費助成事業の経常経費充当一般財源は減少したが介護給付・訓練等給付費の増加により、扶助費に係る経常収支比率は前年度と同じになっている。</a:t>
          </a:r>
        </a:p>
        <a:p>
          <a:r>
            <a:rPr kumimoji="1" lang="ja-JP" altLang="en-US" sz="1300">
              <a:latin typeface="ＭＳ Ｐゴシック" panose="020B0600070205080204" pitchFamily="50" charset="-128"/>
              <a:ea typeface="ＭＳ Ｐゴシック" panose="020B0600070205080204" pitchFamily="50" charset="-128"/>
            </a:rPr>
            <a:t>　市の単独事業については費用対効果等を検証し、見直しを行うなど、扶助費の抑制に努めていくが、高齢化の進行等に伴い社会保障費が増となることで扶助費も増加していくことが予想される。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121557</xdr:rowOff>
    </xdr:from>
    <xdr:to>
      <xdr:col>24</xdr:col>
      <xdr:colOff>25400</xdr:colOff>
      <xdr:row>56</xdr:row>
      <xdr:rowOff>121557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22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67128</xdr:rowOff>
    </xdr:from>
    <xdr:to>
      <xdr:col>19</xdr:col>
      <xdr:colOff>187325</xdr:colOff>
      <xdr:row>56</xdr:row>
      <xdr:rowOff>121557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683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67128</xdr:rowOff>
    </xdr:from>
    <xdr:to>
      <xdr:col>15</xdr:col>
      <xdr:colOff>98425</xdr:colOff>
      <xdr:row>56</xdr:row>
      <xdr:rowOff>78015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68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57</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792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42834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70757</xdr:rowOff>
    </xdr:from>
    <xdr:to>
      <xdr:col>20</xdr:col>
      <xdr:colOff>38100</xdr:colOff>
      <xdr:row>57</xdr:row>
      <xdr:rowOff>907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157134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16328</xdr:rowOff>
    </xdr:from>
    <xdr:to>
      <xdr:col>15</xdr:col>
      <xdr:colOff>149225</xdr:colOff>
      <xdr:row>56</xdr:row>
      <xdr:rowOff>117928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ポイント高くなり、繰出金に係る経常収支比率は前年度と同じになっている。維持補修費については公園管理費等の増によるものである。</a:t>
          </a:r>
        </a:p>
        <a:p>
          <a:r>
            <a:rPr kumimoji="1" lang="ja-JP" altLang="en-US" sz="1300">
              <a:latin typeface="ＭＳ Ｐゴシック" panose="020B0600070205080204" pitchFamily="50" charset="-128"/>
              <a:ea typeface="ＭＳ Ｐゴシック" panose="020B0600070205080204" pitchFamily="50" charset="-128"/>
            </a:rPr>
            <a:t>　特別会計への繰出金が一般会計の財政状況に影響を与えていることから、引き続き歳入の確保に努めるとともに、歳出削減に努める。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38100</xdr:rowOff>
    </xdr:from>
    <xdr:to>
      <xdr:col>82</xdr:col>
      <xdr:colOff>107950</xdr:colOff>
      <xdr:row>60</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325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0</xdr:rowOff>
    </xdr:from>
    <xdr:to>
      <xdr:col>78</xdr:col>
      <xdr:colOff>69850</xdr:colOff>
      <xdr:row>60</xdr:row>
      <xdr:rowOff>38100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28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146050</xdr:rowOff>
    </xdr:from>
    <xdr:to>
      <xdr:col>73</xdr:col>
      <xdr:colOff>180975</xdr:colOff>
      <xdr:row>60</xdr:row>
      <xdr:rowOff>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261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146050</xdr:rowOff>
    </xdr:from>
    <xdr:to>
      <xdr:col>69</xdr:col>
      <xdr:colOff>92075</xdr:colOff>
      <xdr:row>60</xdr:row>
      <xdr:rowOff>101600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261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0</xdr:rowOff>
    </xdr:from>
    <xdr:to>
      <xdr:col>82</xdr:col>
      <xdr:colOff>158750</xdr:colOff>
      <xdr:row>60</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143527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158750</xdr:rowOff>
    </xdr:from>
    <xdr:to>
      <xdr:col>78</xdr:col>
      <xdr:colOff>120650</xdr:colOff>
      <xdr:row>60</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6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120650</xdr:rowOff>
    </xdr:from>
    <xdr:to>
      <xdr:col>74</xdr:col>
      <xdr:colOff>31750</xdr:colOff>
      <xdr:row>60</xdr:row>
      <xdr:rowOff>50800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95250</xdr:rowOff>
    </xdr:from>
    <xdr:to>
      <xdr:col>69</xdr:col>
      <xdr:colOff>142875</xdr:colOff>
      <xdr:row>60</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50800</xdr:rowOff>
    </xdr:from>
    <xdr:to>
      <xdr:col>65</xdr:col>
      <xdr:colOff>53975</xdr:colOff>
      <xdr:row>60</xdr:row>
      <xdr:rowOff>152400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下水道事業補助金の減等によって、補助費等に係る経常収支比率は前年度に比べ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ポイント低くなった。</a:t>
          </a:r>
        </a:p>
        <a:p>
          <a:r>
            <a:rPr kumimoji="1" lang="ja-JP" altLang="en-US" sz="1300">
              <a:latin typeface="ＭＳ Ｐゴシック" panose="020B0600070205080204" pitchFamily="50" charset="-128"/>
              <a:ea typeface="ＭＳ Ｐゴシック" panose="020B0600070205080204" pitchFamily="50" charset="-128"/>
            </a:rPr>
            <a:t>　今後も公共下水道事業への繰出など一般財源による負担は大きいことが見込まれることから、市の単独補助金の必要性などを十分に検討し、見直しを進めていく。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60706</xdr:rowOff>
    </xdr:from>
    <xdr:to>
      <xdr:col>82</xdr:col>
      <xdr:colOff>107950</xdr:colOff>
      <xdr:row>35</xdr:row>
      <xdr:rowOff>83566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0614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83566</xdr:rowOff>
    </xdr:from>
    <xdr:to>
      <xdr:col>78</xdr:col>
      <xdr:colOff>69850</xdr:colOff>
      <xdr:row>35</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0843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101854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75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106426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0751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xdr:rowOff>
    </xdr:from>
    <xdr:to>
      <xdr:col>82</xdr:col>
      <xdr:colOff>158750</xdr:colOff>
      <xdr:row>35</xdr:row>
      <xdr:rowOff>111506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26433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5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32766</xdr:rowOff>
    </xdr:from>
    <xdr:to>
      <xdr:col>78</xdr:col>
      <xdr:colOff>120650</xdr:colOff>
      <xdr:row>35</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144543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55626</xdr:rowOff>
    </xdr:from>
    <xdr:to>
      <xdr:col>65</xdr:col>
      <xdr:colOff>53975</xdr:colOff>
      <xdr:row>35</xdr:row>
      <xdr:rowOff>157226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167403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令和２年度借入の過疎対策事業債の元金償還が始まり、過疎対策事業債の経常経費充当一般財源が増となったこと等により、公債費の経常収支比率が前年度に比べ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ポイント高くなった。</a:t>
          </a:r>
        </a:p>
        <a:p>
          <a:r>
            <a:rPr kumimoji="1" lang="ja-JP" altLang="en-US" sz="1300">
              <a:latin typeface="ＭＳ Ｐゴシック" panose="020B0600070205080204" pitchFamily="50" charset="-128"/>
              <a:ea typeface="ＭＳ Ｐゴシック" panose="020B0600070205080204" pitchFamily="50" charset="-128"/>
            </a:rPr>
            <a:t>　引き続き借入額の抑制や交付税措置率の高い有利な地方債の活用を図ることで公債費負担の軽減に努めていくが、ごみ処理施設に係る借入額が多額となるため、公債費は増加傾向で推移していくこと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130810</xdr:rowOff>
    </xdr:from>
    <xdr:to>
      <xdr:col>24</xdr:col>
      <xdr:colOff>25400</xdr:colOff>
      <xdr:row>74</xdr:row>
      <xdr:rowOff>142240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8181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114317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117475</xdr:rowOff>
    </xdr:from>
    <xdr:to>
      <xdr:col>19</xdr:col>
      <xdr:colOff>187325</xdr:colOff>
      <xdr:row>74</xdr:row>
      <xdr:rowOff>130810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047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104140</xdr:rowOff>
    </xdr:from>
    <xdr:to>
      <xdr:col>15</xdr:col>
      <xdr:colOff>98425</xdr:colOff>
      <xdr:row>74</xdr:row>
      <xdr:rowOff>117475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914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104140</xdr:rowOff>
    </xdr:from>
    <xdr:to>
      <xdr:col>11</xdr:col>
      <xdr:colOff>9525</xdr:colOff>
      <xdr:row>74</xdr:row>
      <xdr:rowOff>123190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914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91440</xdr:rowOff>
    </xdr:from>
    <xdr:to>
      <xdr:col>24</xdr:col>
      <xdr:colOff>76200</xdr:colOff>
      <xdr:row>75</xdr:row>
      <xdr:rowOff>21590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8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80010</xdr:rowOff>
    </xdr:from>
    <xdr:to>
      <xdr:col>20</xdr:col>
      <xdr:colOff>38100</xdr:colOff>
      <xdr:row>75</xdr:row>
      <xdr:rowOff>10160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20337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36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66675</xdr:rowOff>
    </xdr:from>
    <xdr:to>
      <xdr:col>15</xdr:col>
      <xdr:colOff>149225</xdr:colOff>
      <xdr:row>74</xdr:row>
      <xdr:rowOff>168275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7002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53340</xdr:rowOff>
    </xdr:from>
    <xdr:to>
      <xdr:col>11</xdr:col>
      <xdr:colOff>60325</xdr:colOff>
      <xdr:row>74</xdr:row>
      <xdr:rowOff>154940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165117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72390</xdr:rowOff>
    </xdr:from>
    <xdr:to>
      <xdr:col>6</xdr:col>
      <xdr:colOff>171450</xdr:colOff>
      <xdr:row>75</xdr:row>
      <xdr:rowOff>2540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12717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ポイント高くなっているものの、類似団体平均より低くなっている。</a:t>
          </a:r>
        </a:p>
        <a:p>
          <a:r>
            <a:rPr kumimoji="1" lang="ja-JP" altLang="en-US" sz="1300">
              <a:latin typeface="ＭＳ Ｐゴシック" panose="020B0600070205080204" pitchFamily="50" charset="-128"/>
              <a:ea typeface="ＭＳ Ｐゴシック" panose="020B0600070205080204" pitchFamily="50" charset="-128"/>
            </a:rPr>
            <a:t>　各性質別の分析については前述のとおりであるが、人件費、扶助費、その他（維持補修費及び繰出金）が類似団体平均より高くなっている。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76</xdr:row>
      <xdr:rowOff>131572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160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76</xdr:row>
      <xdr:rowOff>122428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116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152146</xdr:rowOff>
    </xdr:from>
    <xdr:to>
      <xdr:col>73</xdr:col>
      <xdr:colOff>180975</xdr:colOff>
      <xdr:row>76</xdr:row>
      <xdr:rowOff>122428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1089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152146</xdr:rowOff>
    </xdr:from>
    <xdr:to>
      <xdr:col>69</xdr:col>
      <xdr:colOff>92075</xdr:colOff>
      <xdr:row>77</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10896"/>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80772</xdr:rowOff>
    </xdr:from>
    <xdr:to>
      <xdr:col>82</xdr:col>
      <xdr:colOff>158750</xdr:colOff>
      <xdr:row>77</xdr:row>
      <xdr:rowOff>10922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97299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71628</xdr:rowOff>
    </xdr:from>
    <xdr:to>
      <xdr:col>74</xdr:col>
      <xdr:colOff>31750</xdr:colOff>
      <xdr:row>77</xdr:row>
      <xdr:rowOff>1778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11955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101346</xdr:rowOff>
    </xdr:from>
    <xdr:to>
      <xdr:col>69</xdr:col>
      <xdr:colOff>142875</xdr:colOff>
      <xdr:row>76</xdr:row>
      <xdr:rowOff>31496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79251</xdr:rowOff>
    </xdr:from>
    <xdr:to>
      <xdr:col>29</xdr:col>
      <xdr:colOff>127000</xdr:colOff>
      <xdr:row>18</xdr:row>
      <xdr:rowOff>7080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41526"/>
          <a:ext cx="647700" cy="99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7080</xdr:rowOff>
    </xdr:from>
    <xdr:to>
      <xdr:col>26</xdr:col>
      <xdr:colOff>50800</xdr:colOff>
      <xdr:row>18</xdr:row>
      <xdr:rowOff>39970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40805"/>
          <a:ext cx="698500" cy="32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39970</xdr:rowOff>
    </xdr:from>
    <xdr:to>
      <xdr:col>22</xdr:col>
      <xdr:colOff>114300</xdr:colOff>
      <xdr:row>18</xdr:row>
      <xdr:rowOff>51695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73695"/>
          <a:ext cx="698500" cy="11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39265</xdr:rowOff>
    </xdr:from>
    <xdr:to>
      <xdr:col>18</xdr:col>
      <xdr:colOff>177800</xdr:colOff>
      <xdr:row>18</xdr:row>
      <xdr:rowOff>51695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172990"/>
          <a:ext cx="698500" cy="12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28451</xdr:rowOff>
    </xdr:from>
    <xdr:to>
      <xdr:col>29</xdr:col>
      <xdr:colOff>177800</xdr:colOff>
      <xdr:row>17</xdr:row>
      <xdr:rowOff>130051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90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528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96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127730</xdr:rowOff>
    </xdr:from>
    <xdr:to>
      <xdr:col>26</xdr:col>
      <xdr:colOff>101600</xdr:colOff>
      <xdr:row>18</xdr:row>
      <xdr:rowOff>57880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90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42657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17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160620</xdr:rowOff>
    </xdr:from>
    <xdr:to>
      <xdr:col>22</xdr:col>
      <xdr:colOff>165100</xdr:colOff>
      <xdr:row>18</xdr:row>
      <xdr:rowOff>90770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22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75547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0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895</xdr:rowOff>
    </xdr:from>
    <xdr:to>
      <xdr:col>19</xdr:col>
      <xdr:colOff>38100</xdr:colOff>
      <xdr:row>18</xdr:row>
      <xdr:rowOff>102495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34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87272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159915</xdr:rowOff>
    </xdr:from>
    <xdr:to>
      <xdr:col>15</xdr:col>
      <xdr:colOff>101600</xdr:colOff>
      <xdr:row>18</xdr:row>
      <xdr:rowOff>90065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22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74842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0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68246</xdr:rowOff>
    </xdr:from>
    <xdr:to>
      <xdr:col>29</xdr:col>
      <xdr:colOff>127000</xdr:colOff>
      <xdr:row>38</xdr:row>
      <xdr:rowOff>69713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35846"/>
          <a:ext cx="647700" cy="1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69713</xdr:rowOff>
    </xdr:from>
    <xdr:to>
      <xdr:col>26</xdr:col>
      <xdr:colOff>50800</xdr:colOff>
      <xdr:row>38</xdr:row>
      <xdr:rowOff>72316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37313"/>
          <a:ext cx="698500" cy="2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70944</xdr:rowOff>
    </xdr:from>
    <xdr:to>
      <xdr:col>22</xdr:col>
      <xdr:colOff>114300</xdr:colOff>
      <xdr:row>38</xdr:row>
      <xdr:rowOff>72316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538544"/>
          <a:ext cx="698500" cy="1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69745</xdr:rowOff>
    </xdr:from>
    <xdr:to>
      <xdr:col>18</xdr:col>
      <xdr:colOff>177800</xdr:colOff>
      <xdr:row>38</xdr:row>
      <xdr:rowOff>70944</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37345"/>
          <a:ext cx="698500" cy="1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17446</xdr:rowOff>
    </xdr:from>
    <xdr:to>
      <xdr:col>29</xdr:col>
      <xdr:colOff>177800</xdr:colOff>
      <xdr:row>38</xdr:row>
      <xdr:rowOff>119046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85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332423</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57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18913</xdr:rowOff>
    </xdr:from>
    <xdr:to>
      <xdr:col>26</xdr:col>
      <xdr:colOff>101600</xdr:colOff>
      <xdr:row>38</xdr:row>
      <xdr:rowOff>120513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86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105290</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72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21516</xdr:rowOff>
    </xdr:from>
    <xdr:to>
      <xdr:col>22</xdr:col>
      <xdr:colOff>165100</xdr:colOff>
      <xdr:row>38</xdr:row>
      <xdr:rowOff>123116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89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107893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7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20144</xdr:rowOff>
    </xdr:from>
    <xdr:to>
      <xdr:col>19</xdr:col>
      <xdr:colOff>38100</xdr:colOff>
      <xdr:row>38</xdr:row>
      <xdr:rowOff>121744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87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106521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18945</xdr:rowOff>
    </xdr:from>
    <xdr:to>
      <xdr:col>15</xdr:col>
      <xdr:colOff>101600</xdr:colOff>
      <xdr:row>38</xdr:row>
      <xdr:rowOff>120545</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86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105322</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7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18,898
18,314
74.78
15,764,068
14,972,170
751,796
6,581,418
13,031,887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78326</xdr:rowOff>
    </xdr:from>
    <xdr:to>
      <xdr:col>24</xdr:col>
      <xdr:colOff>63500</xdr:colOff>
      <xdr:row>36</xdr:row>
      <xdr:rowOff>7145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79076"/>
          <a:ext cx="838200" cy="10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7145</xdr:rowOff>
    </xdr:from>
    <xdr:to>
      <xdr:col>19</xdr:col>
      <xdr:colOff>177800</xdr:colOff>
      <xdr:row>36</xdr:row>
      <xdr:rowOff>50557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79345"/>
          <a:ext cx="889000" cy="4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50557</xdr:rowOff>
    </xdr:from>
    <xdr:to>
      <xdr:col>15</xdr:col>
      <xdr:colOff>50800</xdr:colOff>
      <xdr:row>36</xdr:row>
      <xdr:rowOff>70826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22757"/>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64545</xdr:rowOff>
    </xdr:from>
    <xdr:to>
      <xdr:col>10</xdr:col>
      <xdr:colOff>114300</xdr:colOff>
      <xdr:row>36</xdr:row>
      <xdr:rowOff>70826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36745"/>
          <a:ext cx="889000" cy="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27526</xdr:rowOff>
    </xdr:from>
    <xdr:to>
      <xdr:col>24</xdr:col>
      <xdr:colOff>114300</xdr:colOff>
      <xdr:row>35</xdr:row>
      <xdr:rowOff>129126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50403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7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127795</xdr:rowOff>
    </xdr:from>
    <xdr:to>
      <xdr:col>20</xdr:col>
      <xdr:colOff>38100</xdr:colOff>
      <xdr:row>36</xdr:row>
      <xdr:rowOff>57945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2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74472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0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171207</xdr:rowOff>
    </xdr:from>
    <xdr:to>
      <xdr:col>15</xdr:col>
      <xdr:colOff>101600</xdr:colOff>
      <xdr:row>36</xdr:row>
      <xdr:rowOff>101357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117884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47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20026</xdr:rowOff>
    </xdr:from>
    <xdr:to>
      <xdr:col>10</xdr:col>
      <xdr:colOff>165100</xdr:colOff>
      <xdr:row>36</xdr:row>
      <xdr:rowOff>121626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9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138153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967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13745</xdr:rowOff>
    </xdr:from>
    <xdr:to>
      <xdr:col>6</xdr:col>
      <xdr:colOff>38100</xdr:colOff>
      <xdr:row>36</xdr:row>
      <xdr:rowOff>115345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8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131872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6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120745</xdr:rowOff>
    </xdr:from>
    <xdr:to>
      <xdr:col>24</xdr:col>
      <xdr:colOff>63500</xdr:colOff>
      <xdr:row>58</xdr:row>
      <xdr:rowOff>123711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4845"/>
          <a:ext cx="838200" cy="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123711</xdr:rowOff>
    </xdr:from>
    <xdr:to>
      <xdr:col>19</xdr:col>
      <xdr:colOff>177800</xdr:colOff>
      <xdr:row>58</xdr:row>
      <xdr:rowOff>123937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7811"/>
          <a:ext cx="889000" cy="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121653</xdr:rowOff>
    </xdr:from>
    <xdr:to>
      <xdr:col>15</xdr:col>
      <xdr:colOff>50800</xdr:colOff>
      <xdr:row>58</xdr:row>
      <xdr:rowOff>123937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65753"/>
          <a:ext cx="889000" cy="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121653</xdr:rowOff>
    </xdr:from>
    <xdr:to>
      <xdr:col>10</xdr:col>
      <xdr:colOff>114300</xdr:colOff>
      <xdr:row>58</xdr:row>
      <xdr:rowOff>123270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5753"/>
          <a:ext cx="889000" cy="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69945</xdr:rowOff>
    </xdr:from>
    <xdr:to>
      <xdr:col>24</xdr:col>
      <xdr:colOff>114300</xdr:colOff>
      <xdr:row>59</xdr:row>
      <xdr:rowOff>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72911</xdr:rowOff>
    </xdr:from>
    <xdr:to>
      <xdr:col>20</xdr:col>
      <xdr:colOff>38100</xdr:colOff>
      <xdr:row>59</xdr:row>
      <xdr:rowOff>3061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165638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73137</xdr:rowOff>
    </xdr:from>
    <xdr:to>
      <xdr:col>15</xdr:col>
      <xdr:colOff>101600</xdr:colOff>
      <xdr:row>59</xdr:row>
      <xdr:rowOff>3287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165864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70853</xdr:rowOff>
    </xdr:from>
    <xdr:to>
      <xdr:col>10</xdr:col>
      <xdr:colOff>165100</xdr:colOff>
      <xdr:row>59</xdr:row>
      <xdr:rowOff>1003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163580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72470</xdr:rowOff>
    </xdr:from>
    <xdr:to>
      <xdr:col>6</xdr:col>
      <xdr:colOff>38100</xdr:colOff>
      <xdr:row>59</xdr:row>
      <xdr:rowOff>2620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165197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153696</xdr:rowOff>
    </xdr:from>
    <xdr:to>
      <xdr:col>24</xdr:col>
      <xdr:colOff>63500</xdr:colOff>
      <xdr:row>78</xdr:row>
      <xdr:rowOff>158865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26796"/>
          <a:ext cx="838200" cy="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158865</xdr:rowOff>
    </xdr:from>
    <xdr:to>
      <xdr:col>19</xdr:col>
      <xdr:colOff>177800</xdr:colOff>
      <xdr:row>78</xdr:row>
      <xdr:rowOff>161671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31965"/>
          <a:ext cx="88900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161671</xdr:rowOff>
    </xdr:from>
    <xdr:to>
      <xdr:col>15</xdr:col>
      <xdr:colOff>50800</xdr:colOff>
      <xdr:row>78</xdr:row>
      <xdr:rowOff>165888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34771"/>
          <a:ext cx="889000" cy="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165888</xdr:rowOff>
    </xdr:from>
    <xdr:to>
      <xdr:col>10</xdr:col>
      <xdr:colOff>114300</xdr:colOff>
      <xdr:row>79</xdr:row>
      <xdr:rowOff>5792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38988"/>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102896</xdr:rowOff>
    </xdr:from>
    <xdr:to>
      <xdr:col>24</xdr:col>
      <xdr:colOff>114300</xdr:colOff>
      <xdr:row>79</xdr:row>
      <xdr:rowOff>33046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17823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108065</xdr:rowOff>
    </xdr:from>
    <xdr:to>
      <xdr:col>20</xdr:col>
      <xdr:colOff>38100</xdr:colOff>
      <xdr:row>79</xdr:row>
      <xdr:rowOff>38215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29342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7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110871</xdr:rowOff>
    </xdr:from>
    <xdr:to>
      <xdr:col>15</xdr:col>
      <xdr:colOff>101600</xdr:colOff>
      <xdr:row>79</xdr:row>
      <xdr:rowOff>41021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32148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115088</xdr:rowOff>
    </xdr:from>
    <xdr:to>
      <xdr:col>10</xdr:col>
      <xdr:colOff>165100</xdr:colOff>
      <xdr:row>79</xdr:row>
      <xdr:rowOff>45238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36365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126442</xdr:rowOff>
    </xdr:from>
    <xdr:to>
      <xdr:col>6</xdr:col>
      <xdr:colOff>38100</xdr:colOff>
      <xdr:row>79</xdr:row>
      <xdr:rowOff>56592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47719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9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18648</xdr:rowOff>
    </xdr:from>
    <xdr:to>
      <xdr:col>24</xdr:col>
      <xdr:colOff>63500</xdr:colOff>
      <xdr:row>95</xdr:row>
      <xdr:rowOff>52992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306398"/>
          <a:ext cx="838200" cy="3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18648</xdr:rowOff>
    </xdr:from>
    <xdr:to>
      <xdr:col>19</xdr:col>
      <xdr:colOff>177800</xdr:colOff>
      <xdr:row>95</xdr:row>
      <xdr:rowOff>137528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06398"/>
          <a:ext cx="889000" cy="11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31192</xdr:rowOff>
    </xdr:from>
    <xdr:to>
      <xdr:col>15</xdr:col>
      <xdr:colOff>50800</xdr:colOff>
      <xdr:row>95</xdr:row>
      <xdr:rowOff>137528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18942"/>
          <a:ext cx="889000" cy="10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31192</xdr:rowOff>
    </xdr:from>
    <xdr:to>
      <xdr:col>10</xdr:col>
      <xdr:colOff>114300</xdr:colOff>
      <xdr:row>96</xdr:row>
      <xdr:rowOff>67073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18942"/>
          <a:ext cx="889000" cy="20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2192</xdr:rowOff>
    </xdr:from>
    <xdr:to>
      <xdr:col>24</xdr:col>
      <xdr:colOff>114300</xdr:colOff>
      <xdr:row>95</xdr:row>
      <xdr:rowOff>103792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25069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4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139298</xdr:rowOff>
    </xdr:from>
    <xdr:to>
      <xdr:col>20</xdr:col>
      <xdr:colOff>38100</xdr:colOff>
      <xdr:row>95</xdr:row>
      <xdr:rowOff>69448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5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85975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3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86728</xdr:rowOff>
    </xdr:from>
    <xdr:to>
      <xdr:col>15</xdr:col>
      <xdr:colOff>101600</xdr:colOff>
      <xdr:row>96</xdr:row>
      <xdr:rowOff>16878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33405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4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151842</xdr:rowOff>
    </xdr:from>
    <xdr:to>
      <xdr:col>10</xdr:col>
      <xdr:colOff>165100</xdr:colOff>
      <xdr:row>95</xdr:row>
      <xdr:rowOff>81992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6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98519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043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16273</xdr:rowOff>
    </xdr:from>
    <xdr:to>
      <xdr:col>6</xdr:col>
      <xdr:colOff>38100</xdr:colOff>
      <xdr:row>96</xdr:row>
      <xdr:rowOff>117873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7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134400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25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72103</xdr:rowOff>
    </xdr:from>
    <xdr:to>
      <xdr:col>55</xdr:col>
      <xdr:colOff>0</xdr:colOff>
      <xdr:row>37</xdr:row>
      <xdr:rowOff>24280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44303"/>
          <a:ext cx="838200" cy="12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72103</xdr:rowOff>
    </xdr:from>
    <xdr:to>
      <xdr:col>50</xdr:col>
      <xdr:colOff>114300</xdr:colOff>
      <xdr:row>37</xdr:row>
      <xdr:rowOff>17869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44303"/>
          <a:ext cx="889000" cy="11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163899</xdr:rowOff>
    </xdr:from>
    <xdr:to>
      <xdr:col>45</xdr:col>
      <xdr:colOff>177800</xdr:colOff>
      <xdr:row>37</xdr:row>
      <xdr:rowOff>17869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36099"/>
          <a:ext cx="8890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15537</xdr:rowOff>
    </xdr:from>
    <xdr:to>
      <xdr:col>41</xdr:col>
      <xdr:colOff>50800</xdr:colOff>
      <xdr:row>36</xdr:row>
      <xdr:rowOff>163899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16287"/>
          <a:ext cx="889000" cy="3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144930</xdr:rowOff>
    </xdr:from>
    <xdr:to>
      <xdr:col>55</xdr:col>
      <xdr:colOff>50800</xdr:colOff>
      <xdr:row>37</xdr:row>
      <xdr:rowOff>75080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1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167807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6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21303</xdr:rowOff>
    </xdr:from>
    <xdr:to>
      <xdr:col>50</xdr:col>
      <xdr:colOff>165100</xdr:colOff>
      <xdr:row>36</xdr:row>
      <xdr:rowOff>122903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9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139430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6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138519</xdr:rowOff>
    </xdr:from>
    <xdr:to>
      <xdr:col>46</xdr:col>
      <xdr:colOff>38100</xdr:colOff>
      <xdr:row>37</xdr:row>
      <xdr:rowOff>68669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1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85196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8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113099</xdr:rowOff>
    </xdr:from>
    <xdr:to>
      <xdr:col>41</xdr:col>
      <xdr:colOff>101600</xdr:colOff>
      <xdr:row>37</xdr:row>
      <xdr:rowOff>43249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59776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6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136187</xdr:rowOff>
    </xdr:from>
    <xdr:to>
      <xdr:col>36</xdr:col>
      <xdr:colOff>165100</xdr:colOff>
      <xdr:row>35</xdr:row>
      <xdr:rowOff>66337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6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82864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40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38247</xdr:rowOff>
    </xdr:from>
    <xdr:to>
      <xdr:col>55</xdr:col>
      <xdr:colOff>0</xdr:colOff>
      <xdr:row>56</xdr:row>
      <xdr:rowOff>128078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639447"/>
          <a:ext cx="838200" cy="8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38247</xdr:rowOff>
    </xdr:from>
    <xdr:to>
      <xdr:col>50</xdr:col>
      <xdr:colOff>114300</xdr:colOff>
      <xdr:row>56</xdr:row>
      <xdr:rowOff>38905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39447"/>
          <a:ext cx="889000" cy="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38905</xdr:rowOff>
    </xdr:from>
    <xdr:to>
      <xdr:col>45</xdr:col>
      <xdr:colOff>177800</xdr:colOff>
      <xdr:row>56</xdr:row>
      <xdr:rowOff>86299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40105"/>
          <a:ext cx="889000" cy="4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58789</xdr:rowOff>
    </xdr:from>
    <xdr:to>
      <xdr:col>41</xdr:col>
      <xdr:colOff>50800</xdr:colOff>
      <xdr:row>56</xdr:row>
      <xdr:rowOff>86299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59989"/>
          <a:ext cx="889000" cy="2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77278</xdr:rowOff>
    </xdr:from>
    <xdr:to>
      <xdr:col>55</xdr:col>
      <xdr:colOff>50800</xdr:colOff>
      <xdr:row>57</xdr:row>
      <xdr:rowOff>7428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7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55705</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5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158897</xdr:rowOff>
    </xdr:from>
    <xdr:to>
      <xdr:col>50</xdr:col>
      <xdr:colOff>165100</xdr:colOff>
      <xdr:row>56</xdr:row>
      <xdr:rowOff>89047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8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105574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159555</xdr:rowOff>
    </xdr:from>
    <xdr:to>
      <xdr:col>46</xdr:col>
      <xdr:colOff>38100</xdr:colOff>
      <xdr:row>56</xdr:row>
      <xdr:rowOff>89705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106232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36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35499</xdr:rowOff>
    </xdr:from>
    <xdr:to>
      <xdr:col>41</xdr:col>
      <xdr:colOff>101600</xdr:colOff>
      <xdr:row>56</xdr:row>
      <xdr:rowOff>137099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3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128226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2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7989</xdr:rowOff>
    </xdr:from>
    <xdr:to>
      <xdr:col>36</xdr:col>
      <xdr:colOff>165100</xdr:colOff>
      <xdr:row>56</xdr:row>
      <xdr:rowOff>109589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126116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8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156192</xdr:rowOff>
    </xdr:from>
    <xdr:to>
      <xdr:col>55</xdr:col>
      <xdr:colOff>0</xdr:colOff>
      <xdr:row>79</xdr:row>
      <xdr:rowOff>65928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29292"/>
          <a:ext cx="838200" cy="8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65928</xdr:rowOff>
    </xdr:from>
    <xdr:to>
      <xdr:col>50</xdr:col>
      <xdr:colOff>114300</xdr:colOff>
      <xdr:row>79</xdr:row>
      <xdr:rowOff>78817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610478"/>
          <a:ext cx="889000" cy="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25051</xdr:rowOff>
    </xdr:from>
    <xdr:to>
      <xdr:col>45</xdr:col>
      <xdr:colOff>177800</xdr:colOff>
      <xdr:row>79</xdr:row>
      <xdr:rowOff>78817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69601"/>
          <a:ext cx="889000" cy="5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25051</xdr:rowOff>
    </xdr:from>
    <xdr:to>
      <xdr:col>41</xdr:col>
      <xdr:colOff>50800</xdr:colOff>
      <xdr:row>79</xdr:row>
      <xdr:rowOff>58406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69601"/>
          <a:ext cx="889000" cy="3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105392</xdr:rowOff>
    </xdr:from>
    <xdr:to>
      <xdr:col>55</xdr:col>
      <xdr:colOff>50800</xdr:colOff>
      <xdr:row>79</xdr:row>
      <xdr:rowOff>35542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7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20319</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9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15128</xdr:rowOff>
    </xdr:from>
    <xdr:to>
      <xdr:col>50</xdr:col>
      <xdr:colOff>165100</xdr:colOff>
      <xdr:row>79</xdr:row>
      <xdr:rowOff>116728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5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107855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5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28017</xdr:rowOff>
    </xdr:from>
    <xdr:to>
      <xdr:col>46</xdr:col>
      <xdr:colOff>38100</xdr:colOff>
      <xdr:row>79</xdr:row>
      <xdr:rowOff>129617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7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120744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6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145701</xdr:rowOff>
    </xdr:from>
    <xdr:to>
      <xdr:col>41</xdr:col>
      <xdr:colOff>101600</xdr:colOff>
      <xdr:row>79</xdr:row>
      <xdr:rowOff>75851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1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66978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7606</xdr:rowOff>
    </xdr:from>
    <xdr:to>
      <xdr:col>36</xdr:col>
      <xdr:colOff>165100</xdr:colOff>
      <xdr:row>79</xdr:row>
      <xdr:rowOff>109206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5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100333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4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136883</xdr:rowOff>
    </xdr:from>
    <xdr:to>
      <xdr:col>55</xdr:col>
      <xdr:colOff>0</xdr:colOff>
      <xdr:row>96</xdr:row>
      <xdr:rowOff>42236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424633"/>
          <a:ext cx="838200" cy="7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136883</xdr:rowOff>
    </xdr:from>
    <xdr:to>
      <xdr:col>50</xdr:col>
      <xdr:colOff>114300</xdr:colOff>
      <xdr:row>95</xdr:row>
      <xdr:rowOff>162514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24633"/>
          <a:ext cx="889000" cy="2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162514</xdr:rowOff>
    </xdr:from>
    <xdr:to>
      <xdr:col>45</xdr:col>
      <xdr:colOff>177800</xdr:colOff>
      <xdr:row>96</xdr:row>
      <xdr:rowOff>14525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50264"/>
          <a:ext cx="889000" cy="2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14525</xdr:rowOff>
    </xdr:from>
    <xdr:to>
      <xdr:col>41</xdr:col>
      <xdr:colOff>50800</xdr:colOff>
      <xdr:row>96</xdr:row>
      <xdr:rowOff>21794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73725"/>
          <a:ext cx="8890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162886</xdr:rowOff>
    </xdr:from>
    <xdr:to>
      <xdr:col>55</xdr:col>
      <xdr:colOff>50800</xdr:colOff>
      <xdr:row>96</xdr:row>
      <xdr:rowOff>93036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141313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86083</xdr:rowOff>
    </xdr:from>
    <xdr:to>
      <xdr:col>50</xdr:col>
      <xdr:colOff>165100</xdr:colOff>
      <xdr:row>96</xdr:row>
      <xdr:rowOff>16233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32760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4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111714</xdr:rowOff>
    </xdr:from>
    <xdr:to>
      <xdr:col>46</xdr:col>
      <xdr:colOff>38100</xdr:colOff>
      <xdr:row>96</xdr:row>
      <xdr:rowOff>41864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9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58391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17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135175</xdr:rowOff>
    </xdr:from>
    <xdr:to>
      <xdr:col>41</xdr:col>
      <xdr:colOff>101600</xdr:colOff>
      <xdr:row>96</xdr:row>
      <xdr:rowOff>65325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81852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9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142444</xdr:rowOff>
    </xdr:from>
    <xdr:to>
      <xdr:col>36</xdr:col>
      <xdr:colOff>165100</xdr:colOff>
      <xdr:row>96</xdr:row>
      <xdr:rowOff>72594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3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89121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73481</xdr:rowOff>
    </xdr:from>
    <xdr:to>
      <xdr:col>85</xdr:col>
      <xdr:colOff>127000</xdr:colOff>
      <xdr:row>39</xdr:row>
      <xdr:rowOff>96197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60031"/>
          <a:ext cx="838200" cy="2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91652</xdr:rowOff>
    </xdr:from>
    <xdr:to>
      <xdr:col>81</xdr:col>
      <xdr:colOff>50800</xdr:colOff>
      <xdr:row>39</xdr:row>
      <xdr:rowOff>96197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78202"/>
          <a:ext cx="889000" cy="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80391</xdr:rowOff>
    </xdr:from>
    <xdr:to>
      <xdr:col>76</xdr:col>
      <xdr:colOff>114300</xdr:colOff>
      <xdr:row>39</xdr:row>
      <xdr:rowOff>91652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66941"/>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80391</xdr:rowOff>
    </xdr:from>
    <xdr:to>
      <xdr:col>71</xdr:col>
      <xdr:colOff>177800</xdr:colOff>
      <xdr:row>39</xdr:row>
      <xdr:rowOff>82583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66941"/>
          <a:ext cx="889000" cy="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22681</xdr:rowOff>
    </xdr:from>
    <xdr:to>
      <xdr:col>85</xdr:col>
      <xdr:colOff>177800</xdr:colOff>
      <xdr:row>39</xdr:row>
      <xdr:rowOff>124281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0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153508</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45397</xdr:rowOff>
    </xdr:from>
    <xdr:to>
      <xdr:col>81</xdr:col>
      <xdr:colOff>101600</xdr:colOff>
      <xdr:row>39</xdr:row>
      <xdr:rowOff>146997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138124</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824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40852</xdr:rowOff>
    </xdr:from>
    <xdr:to>
      <xdr:col>76</xdr:col>
      <xdr:colOff>165100</xdr:colOff>
      <xdr:row>39</xdr:row>
      <xdr:rowOff>142452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133579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2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29591</xdr:rowOff>
    </xdr:from>
    <xdr:to>
      <xdr:col>72</xdr:col>
      <xdr:colOff>38100</xdr:colOff>
      <xdr:row>39</xdr:row>
      <xdr:rowOff>131191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1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122318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0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31783</xdr:rowOff>
    </xdr:from>
    <xdr:to>
      <xdr:col>67</xdr:col>
      <xdr:colOff>101600</xdr:colOff>
      <xdr:row>39</xdr:row>
      <xdr:rowOff>133383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124510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1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166911</xdr:rowOff>
    </xdr:from>
    <xdr:to>
      <xdr:col>85</xdr:col>
      <xdr:colOff>127000</xdr:colOff>
      <xdr:row>78</xdr:row>
      <xdr:rowOff>5457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68561"/>
          <a:ext cx="838200" cy="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5457</xdr:rowOff>
    </xdr:from>
    <xdr:to>
      <xdr:col>81</xdr:col>
      <xdr:colOff>50800</xdr:colOff>
      <xdr:row>78</xdr:row>
      <xdr:rowOff>16593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78557"/>
          <a:ext cx="8890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16593</xdr:rowOff>
    </xdr:from>
    <xdr:to>
      <xdr:col>76</xdr:col>
      <xdr:colOff>114300</xdr:colOff>
      <xdr:row>78</xdr:row>
      <xdr:rowOff>20709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89693"/>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18686</xdr:rowOff>
    </xdr:from>
    <xdr:to>
      <xdr:col>71</xdr:col>
      <xdr:colOff>177800</xdr:colOff>
      <xdr:row>78</xdr:row>
      <xdr:rowOff>20709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91786"/>
          <a:ext cx="889000" cy="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116111</xdr:rowOff>
    </xdr:from>
    <xdr:to>
      <xdr:col>85</xdr:col>
      <xdr:colOff>177800</xdr:colOff>
      <xdr:row>78</xdr:row>
      <xdr:rowOff>46261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1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126107</xdr:rowOff>
    </xdr:from>
    <xdr:to>
      <xdr:col>81</xdr:col>
      <xdr:colOff>101600</xdr:colOff>
      <xdr:row>78</xdr:row>
      <xdr:rowOff>56257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2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47384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2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137243</xdr:rowOff>
    </xdr:from>
    <xdr:to>
      <xdr:col>76</xdr:col>
      <xdr:colOff>165100</xdr:colOff>
      <xdr:row>78</xdr:row>
      <xdr:rowOff>67393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58520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3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141359</xdr:rowOff>
    </xdr:from>
    <xdr:to>
      <xdr:col>72</xdr:col>
      <xdr:colOff>38100</xdr:colOff>
      <xdr:row>78</xdr:row>
      <xdr:rowOff>71509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4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62636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139336</xdr:rowOff>
    </xdr:from>
    <xdr:to>
      <xdr:col>67</xdr:col>
      <xdr:colOff>101600</xdr:colOff>
      <xdr:row>78</xdr:row>
      <xdr:rowOff>69486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60613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3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53648</xdr:rowOff>
    </xdr:from>
    <xdr:to>
      <xdr:col>85</xdr:col>
      <xdr:colOff>127000</xdr:colOff>
      <xdr:row>98</xdr:row>
      <xdr:rowOff>56412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855748"/>
          <a:ext cx="838200" cy="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46306</xdr:rowOff>
    </xdr:from>
    <xdr:to>
      <xdr:col>81</xdr:col>
      <xdr:colOff>50800</xdr:colOff>
      <xdr:row>98</xdr:row>
      <xdr:rowOff>56412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848406"/>
          <a:ext cx="889000" cy="1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142050</xdr:rowOff>
    </xdr:from>
    <xdr:to>
      <xdr:col>76</xdr:col>
      <xdr:colOff>114300</xdr:colOff>
      <xdr:row>98</xdr:row>
      <xdr:rowOff>46306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772700"/>
          <a:ext cx="889000" cy="7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142050</xdr:rowOff>
    </xdr:from>
    <xdr:to>
      <xdr:col>71</xdr:col>
      <xdr:colOff>177800</xdr:colOff>
      <xdr:row>97</xdr:row>
      <xdr:rowOff>171441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77270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2848</xdr:rowOff>
    </xdr:from>
    <xdr:to>
      <xdr:col>85</xdr:col>
      <xdr:colOff>177800</xdr:colOff>
      <xdr:row>98</xdr:row>
      <xdr:rowOff>104448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0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25725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5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5612</xdr:rowOff>
    </xdr:from>
    <xdr:to>
      <xdr:col>81</xdr:col>
      <xdr:colOff>101600</xdr:colOff>
      <xdr:row>98</xdr:row>
      <xdr:rowOff>107212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0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123739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58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166956</xdr:rowOff>
    </xdr:from>
    <xdr:to>
      <xdr:col>76</xdr:col>
      <xdr:colOff>165100</xdr:colOff>
      <xdr:row>98</xdr:row>
      <xdr:rowOff>97106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9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113633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57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91250</xdr:rowOff>
    </xdr:from>
    <xdr:to>
      <xdr:col>72</xdr:col>
      <xdr:colOff>38100</xdr:colOff>
      <xdr:row>98</xdr:row>
      <xdr:rowOff>21400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7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37927</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49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120641</xdr:rowOff>
    </xdr:from>
    <xdr:to>
      <xdr:col>67</xdr:col>
      <xdr:colOff>101600</xdr:colOff>
      <xdr:row>98</xdr:row>
      <xdr:rowOff>50791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7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67318</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5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53877</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40427"/>
          <a:ext cx="889000" cy="4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164617</xdr:rowOff>
    </xdr:from>
    <xdr:to>
      <xdr:col>107</xdr:col>
      <xdr:colOff>50800</xdr:colOff>
      <xdr:row>39</xdr:row>
      <xdr:rowOff>53877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79717"/>
          <a:ext cx="889000" cy="6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164617</xdr:rowOff>
    </xdr:from>
    <xdr:to>
      <xdr:col>102</xdr:col>
      <xdr:colOff>114300</xdr:colOff>
      <xdr:row>39</xdr:row>
      <xdr:rowOff>5446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79717"/>
          <a:ext cx="889000" cy="1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3077</xdr:rowOff>
    </xdr:from>
    <xdr:to>
      <xdr:col>107</xdr:col>
      <xdr:colOff>101600</xdr:colOff>
      <xdr:row>39</xdr:row>
      <xdr:rowOff>104677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95804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113817</xdr:rowOff>
    </xdr:from>
    <xdr:to>
      <xdr:col>102</xdr:col>
      <xdr:colOff>165100</xdr:colOff>
      <xdr:row>39</xdr:row>
      <xdr:rowOff>43967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35094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2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126096</xdr:rowOff>
    </xdr:from>
    <xdr:to>
      <xdr:col>98</xdr:col>
      <xdr:colOff>38100</xdr:colOff>
      <xdr:row>39</xdr:row>
      <xdr:rowOff>56246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4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47373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3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437</xdr:rowOff>
    </xdr:from>
    <xdr:to>
      <xdr:col>116</xdr:col>
      <xdr:colOff>63500</xdr:colOff>
      <xdr:row>59</xdr:row>
      <xdr:rowOff>2662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15987"/>
          <a:ext cx="83820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155138</xdr:rowOff>
    </xdr:from>
    <xdr:to>
      <xdr:col>111</xdr:col>
      <xdr:colOff>177800</xdr:colOff>
      <xdr:row>59</xdr:row>
      <xdr:rowOff>2662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99238"/>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155138</xdr:rowOff>
    </xdr:from>
    <xdr:to>
      <xdr:col>107</xdr:col>
      <xdr:colOff>50800</xdr:colOff>
      <xdr:row>59</xdr:row>
      <xdr:rowOff>5855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99238"/>
          <a:ext cx="889000" cy="2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5855</xdr:rowOff>
    </xdr:from>
    <xdr:to>
      <xdr:col>102</xdr:col>
      <xdr:colOff>114300</xdr:colOff>
      <xdr:row>59</xdr:row>
      <xdr:rowOff>6137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21405"/>
          <a:ext cx="8890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121087</xdr:rowOff>
    </xdr:from>
    <xdr:to>
      <xdr:col>116</xdr:col>
      <xdr:colOff>114300</xdr:colOff>
      <xdr:row>59</xdr:row>
      <xdr:rowOff>51237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123312</xdr:rowOff>
    </xdr:from>
    <xdr:to>
      <xdr:col>112</xdr:col>
      <xdr:colOff>38100</xdr:colOff>
      <xdr:row>59</xdr:row>
      <xdr:rowOff>53462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6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44589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6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104338</xdr:rowOff>
    </xdr:from>
    <xdr:to>
      <xdr:col>107</xdr:col>
      <xdr:colOff>101600</xdr:colOff>
      <xdr:row>59</xdr:row>
      <xdr:rowOff>34488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4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51015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2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126505</xdr:rowOff>
    </xdr:from>
    <xdr:to>
      <xdr:col>102</xdr:col>
      <xdr:colOff>165100</xdr:colOff>
      <xdr:row>59</xdr:row>
      <xdr:rowOff>56655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47782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6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126787</xdr:rowOff>
    </xdr:from>
    <xdr:to>
      <xdr:col>98</xdr:col>
      <xdr:colOff>38100</xdr:colOff>
      <xdr:row>59</xdr:row>
      <xdr:rowOff>56937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7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48064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6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54470</xdr:rowOff>
    </xdr:from>
    <xdr:to>
      <xdr:col>116</xdr:col>
      <xdr:colOff>63500</xdr:colOff>
      <xdr:row>73</xdr:row>
      <xdr:rowOff>102362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570320"/>
          <a:ext cx="838200" cy="4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102362</xdr:rowOff>
    </xdr:from>
    <xdr:to>
      <xdr:col>111</xdr:col>
      <xdr:colOff>177800</xdr:colOff>
      <xdr:row>73</xdr:row>
      <xdr:rowOff>153530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618212"/>
          <a:ext cx="889000" cy="5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153530</xdr:rowOff>
    </xdr:from>
    <xdr:to>
      <xdr:col>107</xdr:col>
      <xdr:colOff>50800</xdr:colOff>
      <xdr:row>73</xdr:row>
      <xdr:rowOff>165094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69380"/>
          <a:ext cx="889000" cy="1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118917</xdr:rowOff>
    </xdr:from>
    <xdr:to>
      <xdr:col>102</xdr:col>
      <xdr:colOff>114300</xdr:colOff>
      <xdr:row>73</xdr:row>
      <xdr:rowOff>165094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634767"/>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3670</xdr:rowOff>
    </xdr:from>
    <xdr:to>
      <xdr:col>116</xdr:col>
      <xdr:colOff>114300</xdr:colOff>
      <xdr:row>73</xdr:row>
      <xdr:rowOff>105270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26547</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3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51562</xdr:rowOff>
    </xdr:from>
    <xdr:to>
      <xdr:col>112</xdr:col>
      <xdr:colOff>38100</xdr:colOff>
      <xdr:row>73</xdr:row>
      <xdr:rowOff>153162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6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169689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4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102730</xdr:rowOff>
    </xdr:from>
    <xdr:to>
      <xdr:col>107</xdr:col>
      <xdr:colOff>101600</xdr:colOff>
      <xdr:row>74</xdr:row>
      <xdr:rowOff>32880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49407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3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114294</xdr:rowOff>
    </xdr:from>
    <xdr:to>
      <xdr:col>102</xdr:col>
      <xdr:colOff>165100</xdr:colOff>
      <xdr:row>74</xdr:row>
      <xdr:rowOff>44444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3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60971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0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68117</xdr:rowOff>
    </xdr:from>
    <xdr:to>
      <xdr:col>98</xdr:col>
      <xdr:colOff>38100</xdr:colOff>
      <xdr:row>73</xdr:row>
      <xdr:rowOff>169717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8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14794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35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792,262</a:t>
          </a:r>
          <a:r>
            <a:rPr kumimoji="1" lang="ja-JP" altLang="en-US" sz="1300">
              <a:latin typeface="ＭＳ Ｐゴシック" panose="020B0600070205080204" pitchFamily="50" charset="-128"/>
              <a:ea typeface="ＭＳ Ｐゴシック" panose="020B0600070205080204" pitchFamily="50" charset="-128"/>
            </a:rPr>
            <a:t>円となっている。人口減少に伴い、住民一人当たりのコストは増加傾向にあるが、特に繰出金が類似団体平均と比較して高い状況となっている。</a:t>
          </a:r>
        </a:p>
        <a:p>
          <a:r>
            <a:rPr kumimoji="1" lang="ja-JP" altLang="en-US" sz="1300">
              <a:latin typeface="ＭＳ Ｐゴシック" panose="020B0600070205080204" pitchFamily="50" charset="-128"/>
              <a:ea typeface="ＭＳ Ｐゴシック" panose="020B0600070205080204" pitchFamily="50" charset="-128"/>
            </a:rPr>
            <a:t>人件費の決算額全体は再任用職員給や一般職給の増により前年度に比べ</a:t>
          </a:r>
          <a:r>
            <a:rPr kumimoji="1" lang="en-US" altLang="ja-JP" sz="1300">
              <a:latin typeface="ＭＳ Ｐゴシック" panose="020B0600070205080204" pitchFamily="50" charset="-128"/>
              <a:ea typeface="ＭＳ Ｐゴシック" panose="020B0600070205080204" pitchFamily="50" charset="-128"/>
            </a:rPr>
            <a:t>135,073</a:t>
          </a:r>
          <a:r>
            <a:rPr kumimoji="1" lang="ja-JP" altLang="en-US" sz="1300">
              <a:latin typeface="ＭＳ Ｐゴシック" panose="020B0600070205080204" pitchFamily="50" charset="-128"/>
              <a:ea typeface="ＭＳ Ｐゴシック" panose="020B0600070205080204" pitchFamily="50" charset="-128"/>
            </a:rPr>
            <a:t>千円増加し、住民一人当たりのコストも前年度より増加している。</a:t>
          </a:r>
        </a:p>
        <a:p>
          <a:r>
            <a:rPr kumimoji="1" lang="ja-JP" altLang="en-US" sz="1300">
              <a:latin typeface="ＭＳ Ｐゴシック" panose="020B0600070205080204" pitchFamily="50" charset="-128"/>
              <a:ea typeface="ＭＳ Ｐゴシック" panose="020B0600070205080204" pitchFamily="50" charset="-128"/>
            </a:rPr>
            <a:t>繰出金の決算額全体は、介護保険特別会計への繰出の増等により前年度に比べ</a:t>
          </a:r>
          <a:r>
            <a:rPr kumimoji="1" lang="en-US" altLang="ja-JP" sz="1300">
              <a:latin typeface="ＭＳ Ｐゴシック" panose="020B0600070205080204" pitchFamily="50" charset="-128"/>
              <a:ea typeface="ＭＳ Ｐゴシック" panose="020B0600070205080204" pitchFamily="50" charset="-128"/>
            </a:rPr>
            <a:t>23,602</a:t>
          </a:r>
          <a:r>
            <a:rPr kumimoji="1" lang="ja-JP" altLang="en-US" sz="1300">
              <a:latin typeface="ＭＳ Ｐゴシック" panose="020B0600070205080204" pitchFamily="50" charset="-128"/>
              <a:ea typeface="ＭＳ Ｐゴシック" panose="020B0600070205080204" pitchFamily="50" charset="-128"/>
            </a:rPr>
            <a:t>千円増加し、住民一人当たりのコストも前年度に比べ増加しており、全国・県・類似団体平均より高い状況となっている。</a:t>
          </a:r>
        </a:p>
        <a:p>
          <a:r>
            <a:rPr kumimoji="1" lang="ja-JP" altLang="en-US" sz="1300">
              <a:latin typeface="ＭＳ Ｐゴシック" panose="020B0600070205080204" pitchFamily="50" charset="-128"/>
              <a:ea typeface="ＭＳ Ｐゴシック" panose="020B0600070205080204" pitchFamily="50" charset="-128"/>
            </a:rPr>
            <a:t>補助費等の決算額全体は、南薩地区衛生管理組合負担金や下水道事業繰出金の減等により前年度に比べ</a:t>
          </a:r>
          <a:r>
            <a:rPr kumimoji="1" lang="en-US" altLang="ja-JP" sz="1300">
              <a:latin typeface="ＭＳ Ｐゴシック" panose="020B0600070205080204" pitchFamily="50" charset="-128"/>
              <a:ea typeface="ＭＳ Ｐゴシック" panose="020B0600070205080204" pitchFamily="50" charset="-128"/>
            </a:rPr>
            <a:t>771,243</a:t>
          </a:r>
          <a:r>
            <a:rPr kumimoji="1" lang="ja-JP" altLang="en-US" sz="1300">
              <a:latin typeface="ＭＳ Ｐゴシック" panose="020B0600070205080204" pitchFamily="50" charset="-128"/>
              <a:ea typeface="ＭＳ Ｐゴシック" panose="020B0600070205080204" pitchFamily="50" charset="-128"/>
            </a:rPr>
            <a:t>千円減少し、住民一人当たりのコストも減少している。</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の住民一人当たりのコストは前年度に比べ減少したが、今後も公共施設等総合管理計画などに基づく施設の更新を進めていく必要があるため、増加していくこと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18,898
18,314
74.78
15,764,068
14,972,170
751,796
6,581,418
13,031,887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44450</xdr:rowOff>
    </xdr:from>
    <xdr:to>
      <xdr:col>24</xdr:col>
      <xdr:colOff>63500</xdr:colOff>
      <xdr:row>37</xdr:row>
      <xdr:rowOff>67310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881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163132</xdr:rowOff>
    </xdr:from>
    <xdr:to>
      <xdr:col>19</xdr:col>
      <xdr:colOff>177800</xdr:colOff>
      <xdr:row>37</xdr:row>
      <xdr:rowOff>67310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35332"/>
          <a:ext cx="889000" cy="7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64072</xdr:rowOff>
    </xdr:from>
    <xdr:to>
      <xdr:col>15</xdr:col>
      <xdr:colOff>50800</xdr:colOff>
      <xdr:row>36</xdr:row>
      <xdr:rowOff>163132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64822"/>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64072</xdr:rowOff>
    </xdr:from>
    <xdr:to>
      <xdr:col>10</xdr:col>
      <xdr:colOff>114300</xdr:colOff>
      <xdr:row>37</xdr:row>
      <xdr:rowOff>18352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64822"/>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165100</xdr:rowOff>
    </xdr:from>
    <xdr:to>
      <xdr:col>24</xdr:col>
      <xdr:colOff>114300</xdr:colOff>
      <xdr:row>37</xdr:row>
      <xdr:rowOff>95250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16527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16510</xdr:rowOff>
    </xdr:from>
    <xdr:to>
      <xdr:col>20</xdr:col>
      <xdr:colOff>38100</xdr:colOff>
      <xdr:row>37</xdr:row>
      <xdr:rowOff>118110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134637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112332</xdr:rowOff>
    </xdr:from>
    <xdr:to>
      <xdr:col>15</xdr:col>
      <xdr:colOff>101600</xdr:colOff>
      <xdr:row>37</xdr:row>
      <xdr:rowOff>42482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59009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5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13272</xdr:rowOff>
    </xdr:from>
    <xdr:to>
      <xdr:col>10</xdr:col>
      <xdr:colOff>165100</xdr:colOff>
      <xdr:row>35</xdr:row>
      <xdr:rowOff>114872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131399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8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139002</xdr:rowOff>
    </xdr:from>
    <xdr:to>
      <xdr:col>6</xdr:col>
      <xdr:colOff>38100</xdr:colOff>
      <xdr:row>37</xdr:row>
      <xdr:rowOff>69152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85679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8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114740</xdr:rowOff>
    </xdr:from>
    <xdr:to>
      <xdr:col>24</xdr:col>
      <xdr:colOff>63500</xdr:colOff>
      <xdr:row>57</xdr:row>
      <xdr:rowOff>146957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87390"/>
          <a:ext cx="838200" cy="3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126980</xdr:rowOff>
    </xdr:from>
    <xdr:to>
      <xdr:col>19</xdr:col>
      <xdr:colOff>177800</xdr:colOff>
      <xdr:row>57</xdr:row>
      <xdr:rowOff>146957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99630"/>
          <a:ext cx="889000" cy="1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31660</xdr:rowOff>
    </xdr:from>
    <xdr:to>
      <xdr:col>15</xdr:col>
      <xdr:colOff>50800</xdr:colOff>
      <xdr:row>57</xdr:row>
      <xdr:rowOff>126980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04310"/>
          <a:ext cx="889000" cy="9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92849</xdr:rowOff>
    </xdr:from>
    <xdr:to>
      <xdr:col>10</xdr:col>
      <xdr:colOff>114300</xdr:colOff>
      <xdr:row>57</xdr:row>
      <xdr:rowOff>31660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94049"/>
          <a:ext cx="889000" cy="1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63940</xdr:rowOff>
    </xdr:from>
    <xdr:to>
      <xdr:col>24</xdr:col>
      <xdr:colOff>114300</xdr:colOff>
      <xdr:row>57</xdr:row>
      <xdr:rowOff>165540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86817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8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96157</xdr:rowOff>
    </xdr:from>
    <xdr:to>
      <xdr:col>20</xdr:col>
      <xdr:colOff>38100</xdr:colOff>
      <xdr:row>58</xdr:row>
      <xdr:rowOff>26307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42834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4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76180</xdr:rowOff>
    </xdr:from>
    <xdr:to>
      <xdr:col>15</xdr:col>
      <xdr:colOff>101600</xdr:colOff>
      <xdr:row>58</xdr:row>
      <xdr:rowOff>6330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22857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2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152310</xdr:rowOff>
    </xdr:from>
    <xdr:to>
      <xdr:col>10</xdr:col>
      <xdr:colOff>165100</xdr:colOff>
      <xdr:row>57</xdr:row>
      <xdr:rowOff>82460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98987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28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42049</xdr:rowOff>
    </xdr:from>
    <xdr:to>
      <xdr:col>6</xdr:col>
      <xdr:colOff>38100</xdr:colOff>
      <xdr:row>56</xdr:row>
      <xdr:rowOff>143649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4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160176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18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7550</xdr:rowOff>
    </xdr:from>
    <xdr:to>
      <xdr:col>24</xdr:col>
      <xdr:colOff>63500</xdr:colOff>
      <xdr:row>77</xdr:row>
      <xdr:rowOff>10906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09200"/>
          <a:ext cx="838200" cy="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10906</xdr:rowOff>
    </xdr:from>
    <xdr:to>
      <xdr:col>19</xdr:col>
      <xdr:colOff>177800</xdr:colOff>
      <xdr:row>77</xdr:row>
      <xdr:rowOff>61418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12556"/>
          <a:ext cx="889000" cy="5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33466</xdr:rowOff>
    </xdr:from>
    <xdr:to>
      <xdr:col>15</xdr:col>
      <xdr:colOff>50800</xdr:colOff>
      <xdr:row>77</xdr:row>
      <xdr:rowOff>61418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35116"/>
          <a:ext cx="889000" cy="2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33466</xdr:rowOff>
    </xdr:from>
    <xdr:to>
      <xdr:col>10</xdr:col>
      <xdr:colOff>114300</xdr:colOff>
      <xdr:row>77</xdr:row>
      <xdr:rowOff>116360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35116"/>
          <a:ext cx="889000" cy="8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128200</xdr:rowOff>
    </xdr:from>
    <xdr:to>
      <xdr:col>24</xdr:col>
      <xdr:colOff>114300</xdr:colOff>
      <xdr:row>77</xdr:row>
      <xdr:rowOff>58350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151077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0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131556</xdr:rowOff>
    </xdr:from>
    <xdr:to>
      <xdr:col>20</xdr:col>
      <xdr:colOff>38100</xdr:colOff>
      <xdr:row>77</xdr:row>
      <xdr:rowOff>61706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6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78234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3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10618</xdr:rowOff>
    </xdr:from>
    <xdr:to>
      <xdr:col>15</xdr:col>
      <xdr:colOff>101600</xdr:colOff>
      <xdr:row>77</xdr:row>
      <xdr:rowOff>112218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1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128745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8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154116</xdr:rowOff>
    </xdr:from>
    <xdr:to>
      <xdr:col>10</xdr:col>
      <xdr:colOff>165100</xdr:colOff>
      <xdr:row>77</xdr:row>
      <xdr:rowOff>84266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100793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5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65560</xdr:rowOff>
    </xdr:from>
    <xdr:to>
      <xdr:col>6</xdr:col>
      <xdr:colOff>38100</xdr:colOff>
      <xdr:row>77</xdr:row>
      <xdr:rowOff>167160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6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12237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4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61573</xdr:rowOff>
    </xdr:from>
    <xdr:to>
      <xdr:col>24</xdr:col>
      <xdr:colOff>63500</xdr:colOff>
      <xdr:row>99</xdr:row>
      <xdr:rowOff>71445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35123"/>
          <a:ext cx="838200" cy="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61573</xdr:rowOff>
    </xdr:from>
    <xdr:to>
      <xdr:col>19</xdr:col>
      <xdr:colOff>177800</xdr:colOff>
      <xdr:row>99</xdr:row>
      <xdr:rowOff>81307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35123"/>
          <a:ext cx="889000" cy="1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81307</xdr:rowOff>
    </xdr:from>
    <xdr:to>
      <xdr:col>15</xdr:col>
      <xdr:colOff>50800</xdr:colOff>
      <xdr:row>99</xdr:row>
      <xdr:rowOff>83593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485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83593</xdr:rowOff>
    </xdr:from>
    <xdr:to>
      <xdr:col>10</xdr:col>
      <xdr:colOff>114300</xdr:colOff>
      <xdr:row>99</xdr:row>
      <xdr:rowOff>85773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7143"/>
          <a:ext cx="889000" cy="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20645</xdr:rowOff>
    </xdr:from>
    <xdr:to>
      <xdr:col>24</xdr:col>
      <xdr:colOff>114300</xdr:colOff>
      <xdr:row>99</xdr:row>
      <xdr:rowOff>122245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151472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10773</xdr:rowOff>
    </xdr:from>
    <xdr:to>
      <xdr:col>20</xdr:col>
      <xdr:colOff>38100</xdr:colOff>
      <xdr:row>99</xdr:row>
      <xdr:rowOff>112373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128900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675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30507</xdr:rowOff>
    </xdr:from>
    <xdr:to>
      <xdr:col>15</xdr:col>
      <xdr:colOff>101600</xdr:colOff>
      <xdr:row>99</xdr:row>
      <xdr:rowOff>132107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123234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32793</xdr:rowOff>
    </xdr:from>
    <xdr:to>
      <xdr:col>10</xdr:col>
      <xdr:colOff>165100</xdr:colOff>
      <xdr:row>99</xdr:row>
      <xdr:rowOff>134393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125520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34973</xdr:rowOff>
    </xdr:from>
    <xdr:to>
      <xdr:col>6</xdr:col>
      <xdr:colOff>38100</xdr:colOff>
      <xdr:row>99</xdr:row>
      <xdr:rowOff>136573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127700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94633</xdr:rowOff>
    </xdr:from>
    <xdr:to>
      <xdr:col>55</xdr:col>
      <xdr:colOff>0</xdr:colOff>
      <xdr:row>38</xdr:row>
      <xdr:rowOff>12664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438283"/>
          <a:ext cx="838200" cy="8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123045</xdr:rowOff>
    </xdr:from>
    <xdr:to>
      <xdr:col>50</xdr:col>
      <xdr:colOff>114300</xdr:colOff>
      <xdr:row>38</xdr:row>
      <xdr:rowOff>12664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466695"/>
          <a:ext cx="8890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19848</xdr:rowOff>
    </xdr:from>
    <xdr:to>
      <xdr:col>45</xdr:col>
      <xdr:colOff>177800</xdr:colOff>
      <xdr:row>37</xdr:row>
      <xdr:rowOff>123045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363498"/>
          <a:ext cx="889000" cy="10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19848</xdr:rowOff>
    </xdr:from>
    <xdr:to>
      <xdr:col>41</xdr:col>
      <xdr:colOff>50800</xdr:colOff>
      <xdr:row>37</xdr:row>
      <xdr:rowOff>63282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36349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43833</xdr:rowOff>
    </xdr:from>
    <xdr:to>
      <xdr:col>55</xdr:col>
      <xdr:colOff>50800</xdr:colOff>
      <xdr:row>37</xdr:row>
      <xdr:rowOff>145433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3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66710</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2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133314</xdr:rowOff>
    </xdr:from>
    <xdr:to>
      <xdr:col>50</xdr:col>
      <xdr:colOff>165100</xdr:colOff>
      <xdr:row>38</xdr:row>
      <xdr:rowOff>63464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47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54591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569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72245</xdr:rowOff>
    </xdr:from>
    <xdr:to>
      <xdr:col>46</xdr:col>
      <xdr:colOff>38100</xdr:colOff>
      <xdr:row>38</xdr:row>
      <xdr:rowOff>2395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41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18922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191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140498</xdr:rowOff>
    </xdr:from>
    <xdr:to>
      <xdr:col>41</xdr:col>
      <xdr:colOff>101600</xdr:colOff>
      <xdr:row>37</xdr:row>
      <xdr:rowOff>70648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31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87175</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608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12482</xdr:rowOff>
    </xdr:from>
    <xdr:to>
      <xdr:col>36</xdr:col>
      <xdr:colOff>165100</xdr:colOff>
      <xdr:row>37</xdr:row>
      <xdr:rowOff>114082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35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130609</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613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20638</xdr:rowOff>
    </xdr:from>
    <xdr:to>
      <xdr:col>55</xdr:col>
      <xdr:colOff>0</xdr:colOff>
      <xdr:row>56</xdr:row>
      <xdr:rowOff>123063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621838"/>
          <a:ext cx="838200" cy="10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119761</xdr:rowOff>
    </xdr:from>
    <xdr:to>
      <xdr:col>50</xdr:col>
      <xdr:colOff>114300</xdr:colOff>
      <xdr:row>56</xdr:row>
      <xdr:rowOff>20638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549511"/>
          <a:ext cx="889000" cy="7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119761</xdr:rowOff>
    </xdr:from>
    <xdr:to>
      <xdr:col>45</xdr:col>
      <xdr:colOff>177800</xdr:colOff>
      <xdr:row>56</xdr:row>
      <xdr:rowOff>78422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549511"/>
          <a:ext cx="889000" cy="1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16688</xdr:rowOff>
    </xdr:from>
    <xdr:to>
      <xdr:col>41</xdr:col>
      <xdr:colOff>50800</xdr:colOff>
      <xdr:row>56</xdr:row>
      <xdr:rowOff>78422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617888"/>
          <a:ext cx="889000" cy="6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72263</xdr:rowOff>
    </xdr:from>
    <xdr:to>
      <xdr:col>55</xdr:col>
      <xdr:colOff>50800</xdr:colOff>
      <xdr:row>57</xdr:row>
      <xdr:rowOff>2413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50690</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5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141288</xdr:rowOff>
    </xdr:from>
    <xdr:to>
      <xdr:col>50</xdr:col>
      <xdr:colOff>165100</xdr:colOff>
      <xdr:row>56</xdr:row>
      <xdr:rowOff>71438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5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87965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34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68961</xdr:rowOff>
    </xdr:from>
    <xdr:to>
      <xdr:col>46</xdr:col>
      <xdr:colOff>38100</xdr:colOff>
      <xdr:row>55</xdr:row>
      <xdr:rowOff>170561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49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15638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27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27622</xdr:rowOff>
    </xdr:from>
    <xdr:to>
      <xdr:col>41</xdr:col>
      <xdr:colOff>101600</xdr:colOff>
      <xdr:row>56</xdr:row>
      <xdr:rowOff>129222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120349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7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137338</xdr:rowOff>
    </xdr:from>
    <xdr:to>
      <xdr:col>36</xdr:col>
      <xdr:colOff>165100</xdr:colOff>
      <xdr:row>56</xdr:row>
      <xdr:rowOff>67488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5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84015</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34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81558</xdr:rowOff>
    </xdr:from>
    <xdr:to>
      <xdr:col>55</xdr:col>
      <xdr:colOff>0</xdr:colOff>
      <xdr:row>78</xdr:row>
      <xdr:rowOff>87525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54658"/>
          <a:ext cx="838200" cy="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154294</xdr:rowOff>
    </xdr:from>
    <xdr:to>
      <xdr:col>50</xdr:col>
      <xdr:colOff>114300</xdr:colOff>
      <xdr:row>78</xdr:row>
      <xdr:rowOff>81558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55944"/>
          <a:ext cx="889000" cy="9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154294</xdr:rowOff>
    </xdr:from>
    <xdr:to>
      <xdr:col>45</xdr:col>
      <xdr:colOff>177800</xdr:colOff>
      <xdr:row>78</xdr:row>
      <xdr:rowOff>41557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55944"/>
          <a:ext cx="889000" cy="5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41557</xdr:rowOff>
    </xdr:from>
    <xdr:to>
      <xdr:col>41</xdr:col>
      <xdr:colOff>50800</xdr:colOff>
      <xdr:row>78</xdr:row>
      <xdr:rowOff>45521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14657"/>
          <a:ext cx="889000" cy="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36725</xdr:rowOff>
    </xdr:from>
    <xdr:to>
      <xdr:col>55</xdr:col>
      <xdr:colOff>50800</xdr:colOff>
      <xdr:row>78</xdr:row>
      <xdr:rowOff>138325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123102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30758</xdr:rowOff>
    </xdr:from>
    <xdr:to>
      <xdr:col>50</xdr:col>
      <xdr:colOff>165100</xdr:colOff>
      <xdr:row>78</xdr:row>
      <xdr:rowOff>132358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0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123485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9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103494</xdr:rowOff>
    </xdr:from>
    <xdr:to>
      <xdr:col>46</xdr:col>
      <xdr:colOff>38100</xdr:colOff>
      <xdr:row>78</xdr:row>
      <xdr:rowOff>33644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0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50171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8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162207</xdr:rowOff>
    </xdr:from>
    <xdr:to>
      <xdr:col>41</xdr:col>
      <xdr:colOff>101600</xdr:colOff>
      <xdr:row>78</xdr:row>
      <xdr:rowOff>92357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6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83484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166171</xdr:rowOff>
    </xdr:from>
    <xdr:to>
      <xdr:col>36</xdr:col>
      <xdr:colOff>165100</xdr:colOff>
      <xdr:row>78</xdr:row>
      <xdr:rowOff>96321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6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87448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6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164373</xdr:rowOff>
    </xdr:from>
    <xdr:to>
      <xdr:col>55</xdr:col>
      <xdr:colOff>0</xdr:colOff>
      <xdr:row>96</xdr:row>
      <xdr:rowOff>114515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452123"/>
          <a:ext cx="838200" cy="12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164373</xdr:rowOff>
    </xdr:from>
    <xdr:to>
      <xdr:col>50</xdr:col>
      <xdr:colOff>114300</xdr:colOff>
      <xdr:row>96</xdr:row>
      <xdr:rowOff>66632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452123"/>
          <a:ext cx="889000" cy="7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66632</xdr:rowOff>
    </xdr:from>
    <xdr:to>
      <xdr:col>45</xdr:col>
      <xdr:colOff>177800</xdr:colOff>
      <xdr:row>96</xdr:row>
      <xdr:rowOff>128834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525832"/>
          <a:ext cx="889000" cy="6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128834</xdr:rowOff>
    </xdr:from>
    <xdr:to>
      <xdr:col>41</xdr:col>
      <xdr:colOff>50800</xdr:colOff>
      <xdr:row>96</xdr:row>
      <xdr:rowOff>168847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88034"/>
          <a:ext cx="889000" cy="4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63715</xdr:rowOff>
    </xdr:from>
    <xdr:to>
      <xdr:col>55</xdr:col>
      <xdr:colOff>50800</xdr:colOff>
      <xdr:row>96</xdr:row>
      <xdr:rowOff>165315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42142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0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113573</xdr:rowOff>
    </xdr:from>
    <xdr:to>
      <xdr:col>50</xdr:col>
      <xdr:colOff>165100</xdr:colOff>
      <xdr:row>96</xdr:row>
      <xdr:rowOff>43723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0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60250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17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15832</xdr:rowOff>
    </xdr:from>
    <xdr:to>
      <xdr:col>46</xdr:col>
      <xdr:colOff>38100</xdr:colOff>
      <xdr:row>96</xdr:row>
      <xdr:rowOff>117432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7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133959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5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78034</xdr:rowOff>
    </xdr:from>
    <xdr:to>
      <xdr:col>41</xdr:col>
      <xdr:colOff>101600</xdr:colOff>
      <xdr:row>97</xdr:row>
      <xdr:rowOff>8184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170761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2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118047</xdr:rowOff>
    </xdr:from>
    <xdr:to>
      <xdr:col>36</xdr:col>
      <xdr:colOff>165100</xdr:colOff>
      <xdr:row>97</xdr:row>
      <xdr:rowOff>48197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7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39324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6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151001</xdr:rowOff>
    </xdr:from>
    <xdr:to>
      <xdr:col>85</xdr:col>
      <xdr:colOff>127000</xdr:colOff>
      <xdr:row>37</xdr:row>
      <xdr:rowOff>163088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94651"/>
          <a:ext cx="838200" cy="1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151001</xdr:rowOff>
    </xdr:from>
    <xdr:to>
      <xdr:col>81</xdr:col>
      <xdr:colOff>50800</xdr:colOff>
      <xdr:row>37</xdr:row>
      <xdr:rowOff>151644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94651"/>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148973</xdr:rowOff>
    </xdr:from>
    <xdr:to>
      <xdr:col>76</xdr:col>
      <xdr:colOff>114300</xdr:colOff>
      <xdr:row>37</xdr:row>
      <xdr:rowOff>151644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92623"/>
          <a:ext cx="8890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148973</xdr:rowOff>
    </xdr:from>
    <xdr:to>
      <xdr:col>71</xdr:col>
      <xdr:colOff>177800</xdr:colOff>
      <xdr:row>37</xdr:row>
      <xdr:rowOff>151130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92623"/>
          <a:ext cx="889000" cy="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112288</xdr:rowOff>
    </xdr:from>
    <xdr:to>
      <xdr:col>85</xdr:col>
      <xdr:colOff>177800</xdr:colOff>
      <xdr:row>38</xdr:row>
      <xdr:rowOff>42438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5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90715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3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100201</xdr:rowOff>
    </xdr:from>
    <xdr:to>
      <xdr:col>81</xdr:col>
      <xdr:colOff>101600</xdr:colOff>
      <xdr:row>38</xdr:row>
      <xdr:rowOff>30352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438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21479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3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100844</xdr:rowOff>
    </xdr:from>
    <xdr:to>
      <xdr:col>76</xdr:col>
      <xdr:colOff>165100</xdr:colOff>
      <xdr:row>38</xdr:row>
      <xdr:rowOff>30994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4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22121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3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98173</xdr:rowOff>
    </xdr:from>
    <xdr:to>
      <xdr:col>72</xdr:col>
      <xdr:colOff>38100</xdr:colOff>
      <xdr:row>38</xdr:row>
      <xdr:rowOff>28322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418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19449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3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100330</xdr:rowOff>
    </xdr:from>
    <xdr:to>
      <xdr:col>67</xdr:col>
      <xdr:colOff>101600</xdr:colOff>
      <xdr:row>38</xdr:row>
      <xdr:rowOff>30480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21607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3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85896</xdr:rowOff>
    </xdr:from>
    <xdr:to>
      <xdr:col>85</xdr:col>
      <xdr:colOff>127000</xdr:colOff>
      <xdr:row>56</xdr:row>
      <xdr:rowOff>128194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687096"/>
          <a:ext cx="838200" cy="4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85896</xdr:rowOff>
    </xdr:from>
    <xdr:to>
      <xdr:col>81</xdr:col>
      <xdr:colOff>50800</xdr:colOff>
      <xdr:row>56</xdr:row>
      <xdr:rowOff>162027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87096"/>
          <a:ext cx="889000" cy="7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73452</xdr:rowOff>
    </xdr:from>
    <xdr:to>
      <xdr:col>76</xdr:col>
      <xdr:colOff>114300</xdr:colOff>
      <xdr:row>56</xdr:row>
      <xdr:rowOff>162027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674652"/>
          <a:ext cx="889000" cy="8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59027</xdr:rowOff>
    </xdr:from>
    <xdr:to>
      <xdr:col>71</xdr:col>
      <xdr:colOff>177800</xdr:colOff>
      <xdr:row>56</xdr:row>
      <xdr:rowOff>73452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60227"/>
          <a:ext cx="889000" cy="1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77394</xdr:rowOff>
    </xdr:from>
    <xdr:to>
      <xdr:col>85</xdr:col>
      <xdr:colOff>177800</xdr:colOff>
      <xdr:row>57</xdr:row>
      <xdr:rowOff>7544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7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55821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5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35096</xdr:rowOff>
    </xdr:from>
    <xdr:to>
      <xdr:col>81</xdr:col>
      <xdr:colOff>101600</xdr:colOff>
      <xdr:row>56</xdr:row>
      <xdr:rowOff>136696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3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127823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2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111227</xdr:rowOff>
    </xdr:from>
    <xdr:to>
      <xdr:col>76</xdr:col>
      <xdr:colOff>165100</xdr:colOff>
      <xdr:row>57</xdr:row>
      <xdr:rowOff>41377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1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32504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0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22652</xdr:rowOff>
    </xdr:from>
    <xdr:to>
      <xdr:col>72</xdr:col>
      <xdr:colOff>38100</xdr:colOff>
      <xdr:row>56</xdr:row>
      <xdr:rowOff>124252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115379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1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8227</xdr:rowOff>
    </xdr:from>
    <xdr:to>
      <xdr:col>67</xdr:col>
      <xdr:colOff>101600</xdr:colOff>
      <xdr:row>56</xdr:row>
      <xdr:rowOff>109827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100954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0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73481</xdr:rowOff>
    </xdr:from>
    <xdr:to>
      <xdr:col>85</xdr:col>
      <xdr:colOff>127000</xdr:colOff>
      <xdr:row>79</xdr:row>
      <xdr:rowOff>96197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18031"/>
          <a:ext cx="838200" cy="2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91652</xdr:rowOff>
    </xdr:from>
    <xdr:to>
      <xdr:col>81</xdr:col>
      <xdr:colOff>50800</xdr:colOff>
      <xdr:row>79</xdr:row>
      <xdr:rowOff>96197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36202"/>
          <a:ext cx="889000" cy="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80392</xdr:rowOff>
    </xdr:from>
    <xdr:to>
      <xdr:col>76</xdr:col>
      <xdr:colOff>114300</xdr:colOff>
      <xdr:row>79</xdr:row>
      <xdr:rowOff>91652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24942"/>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80392</xdr:rowOff>
    </xdr:from>
    <xdr:to>
      <xdr:col>71</xdr:col>
      <xdr:colOff>177800</xdr:colOff>
      <xdr:row>79</xdr:row>
      <xdr:rowOff>82583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24942"/>
          <a:ext cx="8890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22681</xdr:rowOff>
    </xdr:from>
    <xdr:to>
      <xdr:col>85</xdr:col>
      <xdr:colOff>177800</xdr:colOff>
      <xdr:row>79</xdr:row>
      <xdr:rowOff>124281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6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153508</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45397</xdr:rowOff>
    </xdr:from>
    <xdr:to>
      <xdr:col>81</xdr:col>
      <xdr:colOff>101600</xdr:colOff>
      <xdr:row>79</xdr:row>
      <xdr:rowOff>146997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138124</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82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40852</xdr:rowOff>
    </xdr:from>
    <xdr:to>
      <xdr:col>76</xdr:col>
      <xdr:colOff>165100</xdr:colOff>
      <xdr:row>79</xdr:row>
      <xdr:rowOff>142452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133579</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29592</xdr:rowOff>
    </xdr:from>
    <xdr:to>
      <xdr:col>72</xdr:col>
      <xdr:colOff>38100</xdr:colOff>
      <xdr:row>79</xdr:row>
      <xdr:rowOff>131192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122319</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6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31783</xdr:rowOff>
    </xdr:from>
    <xdr:to>
      <xdr:col>67</xdr:col>
      <xdr:colOff>101600</xdr:colOff>
      <xdr:row>79</xdr:row>
      <xdr:rowOff>133383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124510</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6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166911</xdr:rowOff>
    </xdr:from>
    <xdr:to>
      <xdr:col>85</xdr:col>
      <xdr:colOff>127000</xdr:colOff>
      <xdr:row>98</xdr:row>
      <xdr:rowOff>5457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97561"/>
          <a:ext cx="838200" cy="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5457</xdr:rowOff>
    </xdr:from>
    <xdr:to>
      <xdr:col>81</xdr:col>
      <xdr:colOff>50800</xdr:colOff>
      <xdr:row>98</xdr:row>
      <xdr:rowOff>16593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807557"/>
          <a:ext cx="8890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16593</xdr:rowOff>
    </xdr:from>
    <xdr:to>
      <xdr:col>76</xdr:col>
      <xdr:colOff>114300</xdr:colOff>
      <xdr:row>98</xdr:row>
      <xdr:rowOff>20709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18693"/>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18686</xdr:rowOff>
    </xdr:from>
    <xdr:to>
      <xdr:col>71</xdr:col>
      <xdr:colOff>177800</xdr:colOff>
      <xdr:row>98</xdr:row>
      <xdr:rowOff>20709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820786"/>
          <a:ext cx="889000" cy="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116111</xdr:rowOff>
    </xdr:from>
    <xdr:to>
      <xdr:col>85</xdr:col>
      <xdr:colOff>177800</xdr:colOff>
      <xdr:row>98</xdr:row>
      <xdr:rowOff>46261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4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126107</xdr:rowOff>
    </xdr:from>
    <xdr:to>
      <xdr:col>81</xdr:col>
      <xdr:colOff>101600</xdr:colOff>
      <xdr:row>98</xdr:row>
      <xdr:rowOff>56257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47384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4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137243</xdr:rowOff>
    </xdr:from>
    <xdr:to>
      <xdr:col>76</xdr:col>
      <xdr:colOff>165100</xdr:colOff>
      <xdr:row>98</xdr:row>
      <xdr:rowOff>67393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6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58520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6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141359</xdr:rowOff>
    </xdr:from>
    <xdr:to>
      <xdr:col>72</xdr:col>
      <xdr:colOff>38100</xdr:colOff>
      <xdr:row>98</xdr:row>
      <xdr:rowOff>71509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7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62636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6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139336</xdr:rowOff>
    </xdr:from>
    <xdr:to>
      <xdr:col>67</xdr:col>
      <xdr:colOff>101600</xdr:colOff>
      <xdr:row>98</xdr:row>
      <xdr:rowOff>69486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6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60613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6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91</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515191"/>
          <a:ext cx="889000" cy="27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91</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19545300" y="6515191"/>
          <a:ext cx="889000" cy="27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118109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804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53648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397298"/>
          <a:ext cx="889000" cy="38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118762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805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120741</xdr:rowOff>
    </xdr:from>
    <xdr:to>
      <xdr:col>107</xdr:col>
      <xdr:colOff>101600</xdr:colOff>
      <xdr:row>38</xdr:row>
      <xdr:rowOff>50891</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46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67418</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199428" y="623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2848</xdr:rowOff>
    </xdr:from>
    <xdr:to>
      <xdr:col>98</xdr:col>
      <xdr:colOff>38100</xdr:colOff>
      <xdr:row>37</xdr:row>
      <xdr:rowOff>104448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34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120975</xdr:rowOff>
    </xdr:from>
    <xdr:ext cx="469744"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21428" y="612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総務費の決算額全体はふるさと応援基金費の増や定額減税補足給付金事業の皆増等により前年度に比べ</a:t>
          </a:r>
          <a:r>
            <a:rPr kumimoji="1" lang="en-US" altLang="ja-JP" sz="1300">
              <a:latin typeface="ＭＳ Ｐゴシック" panose="020B0600070205080204" pitchFamily="50" charset="-128"/>
              <a:ea typeface="ＭＳ Ｐゴシック" panose="020B0600070205080204" pitchFamily="50" charset="-128"/>
            </a:rPr>
            <a:t>415,613</a:t>
          </a:r>
          <a:r>
            <a:rPr kumimoji="1" lang="ja-JP" altLang="en-US" sz="1300">
              <a:latin typeface="ＭＳ Ｐゴシック" panose="020B0600070205080204" pitchFamily="50" charset="-128"/>
              <a:ea typeface="ＭＳ Ｐゴシック" panose="020B0600070205080204" pitchFamily="50" charset="-128"/>
            </a:rPr>
            <a:t>千円増加し、住民一人当たりのコストも増加している。</a:t>
          </a:r>
        </a:p>
        <a:p>
          <a:r>
            <a:rPr kumimoji="1" lang="ja-JP" altLang="en-US" sz="1300">
              <a:latin typeface="ＭＳ Ｐゴシック" panose="020B0600070205080204" pitchFamily="50" charset="-128"/>
              <a:ea typeface="ＭＳ Ｐゴシック" panose="020B0600070205080204" pitchFamily="50" charset="-128"/>
            </a:rPr>
            <a:t>農林水産業費の決算額全体は太陽と鰹のまち「枕崎」ウォーターフロント拠点整備事業や食品産業の輸出向けＨＡＣＣＰ等対応施設整備緊急対策事業の皆減等により前年度に比べ</a:t>
          </a:r>
          <a:r>
            <a:rPr kumimoji="1" lang="en-US" altLang="ja-JP" sz="1300">
              <a:latin typeface="ＭＳ Ｐゴシック" panose="020B0600070205080204" pitchFamily="50" charset="-128"/>
              <a:ea typeface="ＭＳ Ｐゴシック" panose="020B0600070205080204" pitchFamily="50" charset="-128"/>
            </a:rPr>
            <a:t>166,691</a:t>
          </a:r>
          <a:r>
            <a:rPr kumimoji="1" lang="ja-JP" altLang="en-US" sz="1300">
              <a:latin typeface="ＭＳ Ｐゴシック" panose="020B0600070205080204" pitchFamily="50" charset="-128"/>
              <a:ea typeface="ＭＳ Ｐゴシック" panose="020B0600070205080204" pitchFamily="50" charset="-128"/>
            </a:rPr>
            <a:t>千円減少し、住民一人当たりのコストも減少している。</a:t>
          </a:r>
        </a:p>
        <a:p>
          <a:r>
            <a:rPr kumimoji="1" lang="ja-JP" altLang="en-US" sz="1300">
              <a:latin typeface="ＭＳ Ｐゴシック" panose="020B0600070205080204" pitchFamily="50" charset="-128"/>
              <a:ea typeface="ＭＳ Ｐゴシック" panose="020B0600070205080204" pitchFamily="50" charset="-128"/>
            </a:rPr>
            <a:t>主な構成項目である民生費の決算額全体は住民税非課税世帯給付金給付事業や国県支出金等精算返納の減等により前年度に比べ</a:t>
          </a:r>
          <a:r>
            <a:rPr kumimoji="1" lang="en-US" altLang="ja-JP" sz="1300">
              <a:latin typeface="ＭＳ Ｐゴシック" panose="020B0600070205080204" pitchFamily="50" charset="-128"/>
              <a:ea typeface="ＭＳ Ｐゴシック" panose="020B0600070205080204" pitchFamily="50" charset="-128"/>
            </a:rPr>
            <a:t>58,742</a:t>
          </a:r>
          <a:r>
            <a:rPr kumimoji="1" lang="ja-JP" altLang="en-US" sz="1300">
              <a:latin typeface="ＭＳ Ｐゴシック" panose="020B0600070205080204" pitchFamily="50" charset="-128"/>
              <a:ea typeface="ＭＳ Ｐゴシック" panose="020B0600070205080204" pitchFamily="50" charset="-128"/>
            </a:rPr>
            <a:t>千円減少し、住民一人当たりのコストも減少している。</a:t>
          </a:r>
        </a:p>
        <a:p>
          <a:r>
            <a:rPr kumimoji="1" lang="ja-JP" altLang="en-US" sz="1300">
              <a:latin typeface="ＭＳ Ｐゴシック" panose="020B0600070205080204" pitchFamily="50" charset="-128"/>
              <a:ea typeface="ＭＳ Ｐゴシック" panose="020B0600070205080204" pitchFamily="50" charset="-128"/>
            </a:rPr>
            <a:t>衛生費は南薩地区衛生管理組合負担金の減等により前年度に比べ</a:t>
          </a:r>
          <a:r>
            <a:rPr kumimoji="1" lang="en-US" altLang="ja-JP" sz="1300">
              <a:latin typeface="ＭＳ Ｐゴシック" panose="020B0600070205080204" pitchFamily="50" charset="-128"/>
              <a:ea typeface="ＭＳ Ｐゴシック" panose="020B0600070205080204" pitchFamily="50" charset="-128"/>
            </a:rPr>
            <a:t>609,777</a:t>
          </a:r>
          <a:r>
            <a:rPr kumimoji="1" lang="ja-JP" altLang="en-US" sz="1300">
              <a:latin typeface="ＭＳ Ｐゴシック" panose="020B0600070205080204" pitchFamily="50" charset="-128"/>
              <a:ea typeface="ＭＳ Ｐゴシック" panose="020B0600070205080204" pitchFamily="50" charset="-128"/>
            </a:rPr>
            <a:t>千円減少し、住民一人当たりのコストも減少している。</a:t>
          </a:r>
        </a:p>
        <a:p>
          <a:r>
            <a:rPr kumimoji="1" lang="ja-JP" altLang="en-US" sz="1300">
              <a:latin typeface="ＭＳ Ｐゴシック" panose="020B0600070205080204" pitchFamily="50" charset="-128"/>
              <a:ea typeface="ＭＳ Ｐゴシック" panose="020B0600070205080204" pitchFamily="50" charset="-128"/>
            </a:rPr>
            <a:t>人口減少に伴い住民一人当たりのコストは増加傾向にある中で、公債費については投資的経費の適切な選択と重点化により計画的な借入額の抑制を行うとともに、交付税措置率の高い財政運営上有利な地方債の活用や繰上償還に努めてきたため、類似団体平均より低い水準で推移しているが、現在整備を進めているごみ処理施設に係る借入額が多額となるため、今後、増加していくこと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財政調整基金残高の比率については、決算剰余金等による</a:t>
          </a:r>
          <a:r>
            <a:rPr kumimoji="1" lang="en-US" altLang="ja-JP" sz="1300">
              <a:latin typeface="ＭＳ ゴシック" pitchFamily="49" charset="-128"/>
              <a:ea typeface="ＭＳ ゴシック" pitchFamily="49" charset="-128"/>
            </a:rPr>
            <a:t>134,400</a:t>
          </a:r>
          <a:r>
            <a:rPr kumimoji="1" lang="ja-JP" altLang="en-US" sz="1300">
              <a:latin typeface="ＭＳ ゴシック" pitchFamily="49" charset="-128"/>
              <a:ea typeface="ＭＳ ゴシック" pitchFamily="49" charset="-128"/>
            </a:rPr>
            <a:t>千円の積立を行ったが、</a:t>
          </a:r>
          <a:r>
            <a:rPr kumimoji="1" lang="en-US" altLang="ja-JP" sz="1300">
              <a:latin typeface="ＭＳ ゴシック" pitchFamily="49" charset="-128"/>
              <a:ea typeface="ＭＳ ゴシック" pitchFamily="49" charset="-128"/>
            </a:rPr>
            <a:t>101,374</a:t>
          </a:r>
          <a:r>
            <a:rPr kumimoji="1" lang="ja-JP" altLang="en-US" sz="1300">
              <a:latin typeface="ＭＳ ゴシック" pitchFamily="49" charset="-128"/>
              <a:ea typeface="ＭＳ ゴシック" pitchFamily="49" charset="-128"/>
            </a:rPr>
            <a:t>千円の取り崩しを行ったことにより、前年度と同じになっている。</a:t>
          </a:r>
        </a:p>
        <a:p>
          <a:r>
            <a:rPr kumimoji="1" lang="ja-JP" altLang="en-US" sz="1300">
              <a:latin typeface="ＭＳ ゴシック" pitchFamily="49" charset="-128"/>
              <a:ea typeface="ＭＳ ゴシック" pitchFamily="49" charset="-128"/>
            </a:rPr>
            <a:t>　実質単年度収支については、前年度に比べ</a:t>
          </a:r>
          <a:r>
            <a:rPr kumimoji="1" lang="en-US" altLang="ja-JP" sz="1300">
              <a:latin typeface="ＭＳ ゴシック" pitchFamily="49" charset="-128"/>
              <a:ea typeface="ＭＳ ゴシック" pitchFamily="49" charset="-128"/>
            </a:rPr>
            <a:t>3.7</a:t>
          </a:r>
          <a:r>
            <a:rPr kumimoji="1" lang="ja-JP" altLang="en-US" sz="1300">
              <a:latin typeface="ＭＳ ゴシック" pitchFamily="49" charset="-128"/>
              <a:ea typeface="ＭＳ ゴシック" pitchFamily="49" charset="-128"/>
            </a:rPr>
            <a:t>ポイントの増となった。</a:t>
          </a:r>
        </a:p>
        <a:p>
          <a:r>
            <a:rPr kumimoji="1" lang="ja-JP" altLang="en-US" sz="1300">
              <a:latin typeface="ＭＳ ゴシック" pitchFamily="49" charset="-128"/>
              <a:ea typeface="ＭＳ ゴシック" pitchFamily="49" charset="-128"/>
            </a:rPr>
            <a:t>　持続可能な財政構造を維持していくため、財政計画では令和７年度末までに</a:t>
          </a:r>
          <a:r>
            <a:rPr kumimoji="1" lang="en-US" altLang="ja-JP" sz="1300">
              <a:latin typeface="ＭＳ ゴシック" pitchFamily="49" charset="-128"/>
              <a:ea typeface="ＭＳ ゴシック" pitchFamily="49" charset="-128"/>
            </a:rPr>
            <a:t>23</a:t>
          </a:r>
          <a:r>
            <a:rPr kumimoji="1" lang="ja-JP" altLang="en-US" sz="1300">
              <a:latin typeface="ＭＳ ゴシック" pitchFamily="49" charset="-128"/>
              <a:ea typeface="ＭＳ ゴシック" pitchFamily="49" charset="-128"/>
            </a:rPr>
            <a:t>億円を超える財政調整的な基金を確保していくこととしている。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国民健康保険特別会計については、平成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年度まで６年連続で赤字決算となっていたが、国民健康保険財政健全化行動計画に基づいた取組により、基準外繰出を行うことで平成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年度決算からは黒字となっている。基準外繰出額は年々、減少傾向にあるものの、依然として続けざるを得ない状況であるため、引き続き財政健全化を図っていく。</a:t>
          </a:r>
        </a:p>
        <a:p>
          <a:r>
            <a:rPr kumimoji="1" lang="ja-JP" altLang="en-US" sz="1400">
              <a:latin typeface="ＭＳ ゴシック" pitchFamily="49" charset="-128"/>
              <a:ea typeface="ＭＳ ゴシック" pitchFamily="49" charset="-128"/>
            </a:rPr>
            <a:t>　特別会計及び公営企業会計については黒字となっているが、特別会計等への繰出金が一般会計の財政状況に与える影響が大きいことから、引き続き歳入の確保に努めるとともに、歳出削減に努める。</a:t>
          </a:r>
        </a:p>
        <a:p>
          <a:r>
            <a:rPr kumimoji="1" lang="ja-JP" altLang="en-US" sz="1400">
              <a:latin typeface="ＭＳ ゴシック" pitchFamily="49" charset="-128"/>
              <a:ea typeface="ＭＳ ゴシック" pitchFamily="49" charset="-128"/>
            </a:rPr>
            <a:t>　なお、公共下水道事業会計については、令和元年度までは地方公営企業法非適用であったが、令和２年度から法適用となったため、令和元年度以前の公共下水道事業特別会計はその他会計（黒字）に計上され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15764068</v>
      </c>
      <c r="BO4" s="371"/>
      <c r="BP4" s="371"/>
      <c r="BQ4" s="371"/>
      <c r="BR4" s="371"/>
      <c r="BS4" s="371"/>
      <c r="BT4" s="371"/>
      <c r="BU4" s="372"/>
      <c r="BV4" s="370">
        <v>16368589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11.4</v>
      </c>
      <c r="CU4" s="377"/>
      <c r="CV4" s="377"/>
      <c r="CW4" s="377"/>
      <c r="CX4" s="377"/>
      <c r="CY4" s="377"/>
      <c r="CZ4" s="377"/>
      <c r="DA4" s="378"/>
      <c r="DB4" s="376">
        <v>10.199999999999999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14972170</v>
      </c>
      <c r="BO5" s="408"/>
      <c r="BP5" s="408"/>
      <c r="BQ5" s="408"/>
      <c r="BR5" s="408"/>
      <c r="BS5" s="408"/>
      <c r="BT5" s="408"/>
      <c r="BU5" s="409"/>
      <c r="BV5" s="407">
        <v>15697600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89.4</v>
      </c>
      <c r="CU5" s="405"/>
      <c r="CV5" s="405"/>
      <c r="CW5" s="405"/>
      <c r="CX5" s="405"/>
      <c r="CY5" s="405"/>
      <c r="CZ5" s="405"/>
      <c r="DA5" s="406"/>
      <c r="DB5" s="404">
        <v>87.8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791898</v>
      </c>
      <c r="BO6" s="408"/>
      <c r="BP6" s="408"/>
      <c r="BQ6" s="408"/>
      <c r="BR6" s="408"/>
      <c r="BS6" s="408"/>
      <c r="BT6" s="408"/>
      <c r="BU6" s="409"/>
      <c r="BV6" s="407">
        <v>670989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89.7</v>
      </c>
      <c r="CU6" s="445"/>
      <c r="CV6" s="445"/>
      <c r="CW6" s="445"/>
      <c r="CX6" s="445"/>
      <c r="CY6" s="445"/>
      <c r="CZ6" s="445"/>
      <c r="DA6" s="446"/>
      <c r="DB6" s="444">
        <v>88.3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40102</v>
      </c>
      <c r="BO7" s="408"/>
      <c r="BP7" s="408"/>
      <c r="BQ7" s="408"/>
      <c r="BR7" s="408"/>
      <c r="BS7" s="408"/>
      <c r="BT7" s="408"/>
      <c r="BU7" s="409"/>
      <c r="BV7" s="407">
        <v>7983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6581418</v>
      </c>
      <c r="CU7" s="408"/>
      <c r="CV7" s="408"/>
      <c r="CW7" s="408"/>
      <c r="CX7" s="408"/>
      <c r="CY7" s="408"/>
      <c r="CZ7" s="408"/>
      <c r="DA7" s="409"/>
      <c r="DB7" s="407">
        <v>6490780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751796</v>
      </c>
      <c r="BO8" s="408"/>
      <c r="BP8" s="408"/>
      <c r="BQ8" s="408"/>
      <c r="BR8" s="408"/>
      <c r="BS8" s="408"/>
      <c r="BT8" s="408"/>
      <c r="BU8" s="409"/>
      <c r="BV8" s="407">
        <v>663006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0.39</v>
      </c>
      <c r="CU8" s="448"/>
      <c r="CV8" s="448"/>
      <c r="CW8" s="448"/>
      <c r="CX8" s="448"/>
      <c r="CY8" s="448"/>
      <c r="CZ8" s="448"/>
      <c r="DA8" s="449"/>
      <c r="DB8" s="447">
        <v>0.39</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20033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88790</v>
      </c>
      <c r="BO9" s="408"/>
      <c r="BP9" s="408"/>
      <c r="BQ9" s="408"/>
      <c r="BR9" s="408"/>
      <c r="BS9" s="408"/>
      <c r="BT9" s="408"/>
      <c r="BU9" s="409"/>
      <c r="BV9" s="407">
        <v>-119052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12.7</v>
      </c>
      <c r="CU9" s="405"/>
      <c r="CV9" s="405"/>
      <c r="CW9" s="405"/>
      <c r="CX9" s="405"/>
      <c r="CY9" s="405"/>
      <c r="CZ9" s="405"/>
      <c r="DA9" s="406"/>
      <c r="DB9" s="404">
        <v>12.2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22046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134400</v>
      </c>
      <c r="BO10" s="408"/>
      <c r="BP10" s="408"/>
      <c r="BQ10" s="408"/>
      <c r="BR10" s="408"/>
      <c r="BS10" s="408"/>
      <c r="BT10" s="408"/>
      <c r="BU10" s="409"/>
      <c r="BV10" s="407">
        <v>100050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18898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101374</v>
      </c>
      <c r="BO12" s="408"/>
      <c r="BP12" s="408"/>
      <c r="BQ12" s="408"/>
      <c r="BR12" s="408"/>
      <c r="BS12" s="408"/>
      <c r="BT12" s="408"/>
      <c r="BU12" s="409"/>
      <c r="BV12" s="407">
        <v>101108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18314</v>
      </c>
      <c r="S13" s="492"/>
      <c r="T13" s="492"/>
      <c r="U13" s="492"/>
      <c r="V13" s="493"/>
      <c r="W13" s="423" t="s">
        <v>131</v>
      </c>
      <c r="X13" s="424"/>
      <c r="Y13" s="424"/>
      <c r="Z13" s="424"/>
      <c r="AA13" s="424"/>
      <c r="AB13" s="414"/>
      <c r="AC13" s="458">
        <v>1116</v>
      </c>
      <c r="AD13" s="459"/>
      <c r="AE13" s="459"/>
      <c r="AF13" s="459"/>
      <c r="AG13" s="501"/>
      <c r="AH13" s="458">
        <v>1258</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121816</v>
      </c>
      <c r="BO13" s="408"/>
      <c r="BP13" s="408"/>
      <c r="BQ13" s="408"/>
      <c r="BR13" s="408"/>
      <c r="BS13" s="408"/>
      <c r="BT13" s="408"/>
      <c r="BU13" s="409"/>
      <c r="BV13" s="407">
        <v>-120110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7.7</v>
      </c>
      <c r="CU13" s="405"/>
      <c r="CV13" s="405"/>
      <c r="CW13" s="405"/>
      <c r="CX13" s="405"/>
      <c r="CY13" s="405"/>
      <c r="CZ13" s="405"/>
      <c r="DA13" s="406"/>
      <c r="DB13" s="404">
        <v>7.7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19235</v>
      </c>
      <c r="S14" s="492"/>
      <c r="T14" s="492"/>
      <c r="U14" s="492"/>
      <c r="V14" s="493"/>
      <c r="W14" s="397"/>
      <c r="X14" s="398"/>
      <c r="Y14" s="398"/>
      <c r="Z14" s="398"/>
      <c r="AA14" s="398"/>
      <c r="AB14" s="387"/>
      <c r="AC14" s="494">
        <v>12.1</v>
      </c>
      <c r="AD14" s="495"/>
      <c r="AE14" s="495"/>
      <c r="AF14" s="495"/>
      <c r="AG14" s="496"/>
      <c r="AH14" s="494">
        <v>12.3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18783</v>
      </c>
      <c r="S15" s="492"/>
      <c r="T15" s="492"/>
      <c r="U15" s="492"/>
      <c r="V15" s="493"/>
      <c r="W15" s="423" t="s">
        <v>137</v>
      </c>
      <c r="X15" s="424"/>
      <c r="Y15" s="424"/>
      <c r="Z15" s="424"/>
      <c r="AA15" s="424"/>
      <c r="AB15" s="414"/>
      <c r="AC15" s="458">
        <v>2049</v>
      </c>
      <c r="AD15" s="459"/>
      <c r="AE15" s="459"/>
      <c r="AF15" s="459"/>
      <c r="AG15" s="501"/>
      <c r="AH15" s="458">
        <v>2454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2266496</v>
      </c>
      <c r="BO15" s="371"/>
      <c r="BP15" s="371"/>
      <c r="BQ15" s="371"/>
      <c r="BR15" s="371"/>
      <c r="BS15" s="371"/>
      <c r="BT15" s="371"/>
      <c r="BU15" s="372"/>
      <c r="BV15" s="370">
        <v>2277143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22.2</v>
      </c>
      <c r="AD16" s="495"/>
      <c r="AE16" s="495"/>
      <c r="AF16" s="495"/>
      <c r="AG16" s="496"/>
      <c r="AH16" s="494">
        <v>24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5990584</v>
      </c>
      <c r="BO16" s="408"/>
      <c r="BP16" s="408"/>
      <c r="BQ16" s="408"/>
      <c r="BR16" s="408"/>
      <c r="BS16" s="408"/>
      <c r="BT16" s="408"/>
      <c r="BU16" s="409"/>
      <c r="BV16" s="407">
        <v>5880340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6072</v>
      </c>
      <c r="AD17" s="459"/>
      <c r="AE17" s="459"/>
      <c r="AF17" s="459"/>
      <c r="AG17" s="501"/>
      <c r="AH17" s="458">
        <v>6534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2838870</v>
      </c>
      <c r="BO17" s="408"/>
      <c r="BP17" s="408"/>
      <c r="BQ17" s="408"/>
      <c r="BR17" s="408"/>
      <c r="BS17" s="408"/>
      <c r="BT17" s="408"/>
      <c r="BU17" s="409"/>
      <c r="BV17" s="407">
        <v>2847962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74.78</v>
      </c>
      <c r="M18" s="531"/>
      <c r="N18" s="531"/>
      <c r="O18" s="531"/>
      <c r="P18" s="531"/>
      <c r="Q18" s="531"/>
      <c r="R18" s="532"/>
      <c r="S18" s="532"/>
      <c r="T18" s="532"/>
      <c r="U18" s="532"/>
      <c r="V18" s="533"/>
      <c r="W18" s="425"/>
      <c r="X18" s="426"/>
      <c r="Y18" s="426"/>
      <c r="Z18" s="426"/>
      <c r="AA18" s="426"/>
      <c r="AB18" s="417"/>
      <c r="AC18" s="534">
        <v>65.7</v>
      </c>
      <c r="AD18" s="535"/>
      <c r="AE18" s="535"/>
      <c r="AF18" s="535"/>
      <c r="AG18" s="536"/>
      <c r="AH18" s="534">
        <v>63.8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5975945</v>
      </c>
      <c r="BO18" s="408"/>
      <c r="BP18" s="408"/>
      <c r="BQ18" s="408"/>
      <c r="BR18" s="408"/>
      <c r="BS18" s="408"/>
      <c r="BT18" s="408"/>
      <c r="BU18" s="409"/>
      <c r="BV18" s="407">
        <v>5749182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268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8827440</v>
      </c>
      <c r="BO19" s="408"/>
      <c r="BP19" s="408"/>
      <c r="BQ19" s="408"/>
      <c r="BR19" s="408"/>
      <c r="BS19" s="408"/>
      <c r="BT19" s="408"/>
      <c r="BU19" s="409"/>
      <c r="BV19" s="407">
        <v>8708717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9455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13031887</v>
      </c>
      <c r="BO22" s="371"/>
      <c r="BP22" s="371"/>
      <c r="BQ22" s="371"/>
      <c r="BR22" s="371"/>
      <c r="BS22" s="371"/>
      <c r="BT22" s="371"/>
      <c r="BU22" s="372"/>
      <c r="BV22" s="370">
        <v>12704664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12754464</v>
      </c>
      <c r="BO23" s="408"/>
      <c r="BP23" s="408"/>
      <c r="BQ23" s="408"/>
      <c r="BR23" s="408"/>
      <c r="BS23" s="408"/>
      <c r="BT23" s="408"/>
      <c r="BU23" s="409"/>
      <c r="BV23" s="407">
        <v>12343230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7510</v>
      </c>
      <c r="R24" s="459"/>
      <c r="S24" s="459"/>
      <c r="T24" s="459"/>
      <c r="U24" s="459"/>
      <c r="V24" s="501"/>
      <c r="W24" s="553"/>
      <c r="X24" s="554"/>
      <c r="Y24" s="555"/>
      <c r="Z24" s="457" t="s">
        <v>162</v>
      </c>
      <c r="AA24" s="437"/>
      <c r="AB24" s="437"/>
      <c r="AC24" s="437"/>
      <c r="AD24" s="437"/>
      <c r="AE24" s="437"/>
      <c r="AF24" s="437"/>
      <c r="AG24" s="438"/>
      <c r="AH24" s="458">
        <v>240</v>
      </c>
      <c r="AI24" s="459"/>
      <c r="AJ24" s="459"/>
      <c r="AK24" s="459"/>
      <c r="AL24" s="501"/>
      <c r="AM24" s="458">
        <v>716880</v>
      </c>
      <c r="AN24" s="459"/>
      <c r="AO24" s="459"/>
      <c r="AP24" s="459"/>
      <c r="AQ24" s="459"/>
      <c r="AR24" s="501"/>
      <c r="AS24" s="458">
        <v>2987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10188056</v>
      </c>
      <c r="BO24" s="408"/>
      <c r="BP24" s="408"/>
      <c r="BQ24" s="408"/>
      <c r="BR24" s="408"/>
      <c r="BS24" s="408"/>
      <c r="BT24" s="408"/>
      <c r="BU24" s="409"/>
      <c r="BV24" s="407">
        <v>9538924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5900</v>
      </c>
      <c r="R25" s="459"/>
      <c r="S25" s="459"/>
      <c r="T25" s="459"/>
      <c r="U25" s="459"/>
      <c r="V25" s="501"/>
      <c r="W25" s="553"/>
      <c r="X25" s="554"/>
      <c r="Y25" s="555"/>
      <c r="Z25" s="457" t="s">
        <v>165</v>
      </c>
      <c r="AA25" s="437"/>
      <c r="AB25" s="437"/>
      <c r="AC25" s="437"/>
      <c r="AD25" s="437"/>
      <c r="AE25" s="437"/>
      <c r="AF25" s="437"/>
      <c r="AG25" s="438"/>
      <c r="AH25" s="458">
        <v>41</v>
      </c>
      <c r="AI25" s="459"/>
      <c r="AJ25" s="459"/>
      <c r="AK25" s="459"/>
      <c r="AL25" s="501"/>
      <c r="AM25" s="458">
        <v>113201</v>
      </c>
      <c r="AN25" s="459"/>
      <c r="AO25" s="459"/>
      <c r="AP25" s="459"/>
      <c r="AQ25" s="459"/>
      <c r="AR25" s="501"/>
      <c r="AS25" s="458">
        <v>2761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60054</v>
      </c>
      <c r="BO25" s="371"/>
      <c r="BP25" s="371"/>
      <c r="BQ25" s="371"/>
      <c r="BR25" s="371"/>
      <c r="BS25" s="371"/>
      <c r="BT25" s="371"/>
      <c r="BU25" s="372"/>
      <c r="BV25" s="370">
        <v>207420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5580</v>
      </c>
      <c r="R26" s="459"/>
      <c r="S26" s="459"/>
      <c r="T26" s="459"/>
      <c r="U26" s="459"/>
      <c r="V26" s="501"/>
      <c r="W26" s="553"/>
      <c r="X26" s="554"/>
      <c r="Y26" s="555"/>
      <c r="Z26" s="457" t="s">
        <v>168</v>
      </c>
      <c r="AA26" s="559"/>
      <c r="AB26" s="559"/>
      <c r="AC26" s="559"/>
      <c r="AD26" s="559"/>
      <c r="AE26" s="559"/>
      <c r="AF26" s="559"/>
      <c r="AG26" s="560"/>
      <c r="AH26" s="458">
        <v>2</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3700</v>
      </c>
      <c r="R27" s="459"/>
      <c r="S27" s="459"/>
      <c r="T27" s="459"/>
      <c r="U27" s="459"/>
      <c r="V27" s="501"/>
      <c r="W27" s="553"/>
      <c r="X27" s="554"/>
      <c r="Y27" s="555"/>
      <c r="Z27" s="457" t="s">
        <v>172</v>
      </c>
      <c r="AA27" s="437"/>
      <c r="AB27" s="437"/>
      <c r="AC27" s="437"/>
      <c r="AD27" s="437"/>
      <c r="AE27" s="437"/>
      <c r="AF27" s="437"/>
      <c r="AG27" s="438"/>
      <c r="AH27" s="458">
        <v>7</v>
      </c>
      <c r="AI27" s="459"/>
      <c r="AJ27" s="459"/>
      <c r="AK27" s="459"/>
      <c r="AL27" s="501"/>
      <c r="AM27" s="458">
        <v>28952</v>
      </c>
      <c r="AN27" s="459"/>
      <c r="AO27" s="459"/>
      <c r="AP27" s="459"/>
      <c r="AQ27" s="459"/>
      <c r="AR27" s="501"/>
      <c r="AS27" s="458">
        <v>4136</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333100</v>
      </c>
      <c r="BO27" s="527"/>
      <c r="BP27" s="527"/>
      <c r="BQ27" s="527"/>
      <c r="BR27" s="527"/>
      <c r="BS27" s="527"/>
      <c r="BT27" s="527"/>
      <c r="BU27" s="528"/>
      <c r="BV27" s="526">
        <v>333000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2920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2397818</v>
      </c>
      <c r="BO28" s="371"/>
      <c r="BP28" s="371"/>
      <c r="BQ28" s="371"/>
      <c r="BR28" s="371"/>
      <c r="BS28" s="371"/>
      <c r="BT28" s="371"/>
      <c r="BU28" s="372"/>
      <c r="BV28" s="370">
        <v>2364792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10</v>
      </c>
      <c r="M29" s="459"/>
      <c r="N29" s="459"/>
      <c r="O29" s="459"/>
      <c r="P29" s="501"/>
      <c r="Q29" s="458">
        <v>2768</v>
      </c>
      <c r="R29" s="459"/>
      <c r="S29" s="459"/>
      <c r="T29" s="459"/>
      <c r="U29" s="459"/>
      <c r="V29" s="501"/>
      <c r="W29" s="556"/>
      <c r="X29" s="557"/>
      <c r="Y29" s="558"/>
      <c r="Z29" s="457" t="s">
        <v>178</v>
      </c>
      <c r="AA29" s="437"/>
      <c r="AB29" s="437"/>
      <c r="AC29" s="437"/>
      <c r="AD29" s="437"/>
      <c r="AE29" s="437"/>
      <c r="AF29" s="437"/>
      <c r="AG29" s="438"/>
      <c r="AH29" s="458">
        <v>247</v>
      </c>
      <c r="AI29" s="459"/>
      <c r="AJ29" s="459"/>
      <c r="AK29" s="459"/>
      <c r="AL29" s="501"/>
      <c r="AM29" s="458">
        <v>745832</v>
      </c>
      <c r="AN29" s="459"/>
      <c r="AO29" s="459"/>
      <c r="AP29" s="459"/>
      <c r="AQ29" s="459"/>
      <c r="AR29" s="501"/>
      <c r="AS29" s="458">
        <v>3020</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1229552</v>
      </c>
      <c r="BO29" s="408"/>
      <c r="BP29" s="408"/>
      <c r="BQ29" s="408"/>
      <c r="BR29" s="408"/>
      <c r="BS29" s="408"/>
      <c r="BT29" s="408"/>
      <c r="BU29" s="409"/>
      <c r="BV29" s="407">
        <v>899100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97.1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4408631</v>
      </c>
      <c r="BO30" s="527"/>
      <c r="BP30" s="527"/>
      <c r="BQ30" s="527"/>
      <c r="BR30" s="527"/>
      <c r="BS30" s="527"/>
      <c r="BT30" s="527"/>
      <c r="BU30" s="528"/>
      <c r="BV30" s="526">
        <v>4272791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枕崎市国民健康保険特別会計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枕崎市水道事業会計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鹿児島県市町村総合事務組合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枕崎市水産センター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枕崎市介護保険特別会計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枕崎市立病院事業会計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南薩地区衛生管理組合</v>
      </c>
      <c r="BZ35" s="598"/>
      <c r="CA35" s="598"/>
      <c r="CB35" s="598"/>
      <c r="CC35" s="598"/>
      <c r="CD35" s="598"/>
      <c r="CE35" s="598"/>
      <c r="CF35" s="598"/>
      <c r="CG35" s="598"/>
      <c r="CH35" s="598"/>
      <c r="CI35" s="598"/>
      <c r="CJ35" s="598"/>
      <c r="CK35" s="598"/>
      <c r="CL35" s="598"/>
      <c r="CM35" s="598"/>
      <c r="CN35" s="169"/>
      <c r="CO35" s="597">
        <f t="shared" ref="CO35:CO43" si="3">IF(CQ35="","",CO34+1)</f>
        <v>14</v>
      </c>
      <c r="CP35" s="597"/>
      <c r="CQ35" s="598" t="str">
        <f>IF('各会計、関係団体の財政状況及び健全化判断比率'!BS8="","",'各会計、関係団体の財政状況及び健全化判断比率'!BS8)</f>
        <v>南薩エアポート</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枕崎市後期高齢者医療特別会計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枕崎市公共下水道事業会計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南薩介護保険事務組合</v>
      </c>
      <c r="BZ36" s="598"/>
      <c r="CA36" s="598"/>
      <c r="CB36" s="598"/>
      <c r="CC36" s="598"/>
      <c r="CD36" s="598"/>
      <c r="CE36" s="598"/>
      <c r="CF36" s="598"/>
      <c r="CG36" s="598"/>
      <c r="CH36" s="598"/>
      <c r="CI36" s="598"/>
      <c r="CJ36" s="598"/>
      <c r="CK36" s="598"/>
      <c r="CL36" s="598"/>
      <c r="CM36" s="598"/>
      <c r="CN36" s="169"/>
      <c r="CO36" s="597">
        <f t="shared" si="3"/>
        <v>15</v>
      </c>
      <c r="CP36" s="597"/>
      <c r="CQ36" s="598" t="str">
        <f>IF('各会計、関係団体の財政状況及び健全化判断比率'!BS9="","",'各会計、関係団体の財政状況及び健全化判断比率'!BS9)</f>
        <v>枕崎お魚センター</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〇</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鹿児島県後期高齢者医療広域連合一般会計</v>
      </c>
      <c r="BZ37" s="598"/>
      <c r="CA37" s="598"/>
      <c r="CB37" s="598"/>
      <c r="CC37" s="598"/>
      <c r="CD37" s="598"/>
      <c r="CE37" s="598"/>
      <c r="CF37" s="598"/>
      <c r="CG37" s="598"/>
      <c r="CH37" s="598"/>
      <c r="CI37" s="598"/>
      <c r="CJ37" s="598"/>
      <c r="CK37" s="598"/>
      <c r="CL37" s="598"/>
      <c r="CM37" s="598"/>
      <c r="CN37" s="169"/>
      <c r="CO37" s="597">
        <f t="shared" si="3"/>
        <v>16</v>
      </c>
      <c r="CP37" s="597"/>
      <c r="CQ37" s="598" t="str">
        <f>IF('各会計、関係団体の財政状況及び健全化判断比率'!BS10="","",'各会計、関係団体の財政状況及び健全化判断比率'!BS10)</f>
        <v>枕崎市かつお公社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鹿児島県後期高齢者医療広域連合特別会計</v>
      </c>
      <c r="BZ38" s="598"/>
      <c r="CA38" s="598"/>
      <c r="CB38" s="598"/>
      <c r="CC38" s="598"/>
      <c r="CD38" s="598"/>
      <c r="CE38" s="598"/>
      <c r="CF38" s="598"/>
      <c r="CG38" s="598"/>
      <c r="CH38" s="598"/>
      <c r="CI38" s="598"/>
      <c r="CJ38" s="598"/>
      <c r="CK38" s="598"/>
      <c r="CL38" s="598"/>
      <c r="CM38" s="598"/>
      <c r="CN38" s="169"/>
      <c r="CO38" s="597">
        <f t="shared" si="3"/>
        <v>17</v>
      </c>
      <c r="CP38" s="597"/>
      <c r="CQ38" s="598" t="str">
        <f>IF('各会計、関係団体の財政状況及び健全化判断比率'!BS11="","",'各会計、関係団体の財政状況及び健全化判断比率'!BS11)</f>
        <v>枕崎市土地開発公社</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f t="shared" si="3"/>
        <v>18</v>
      </c>
      <c r="CP39" s="597"/>
      <c r="CQ39" s="598" t="str">
        <f>IF('各会計、関係団体の財政状況及び健全化判断比率'!BS12="","",'各会計、関係団体の財政状況及び健全化判断比率'!BS12)</f>
        <v>南薩地域地場産業振興センター</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f t="shared" si="3"/>
        <v>19</v>
      </c>
      <c r="CP40" s="597"/>
      <c r="CQ40" s="598" t="str">
        <f>IF('各会計、関係団体の財政状況及び健全化判断比率'!BS13="","",'各会計、関係団体の財政状況及び健全化判断比率'!BS13)</f>
        <v>南薩木材加工センター</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〇</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dU559vlD+vexdXC7hmEi7g20KGXps1M/VUL8MjDgnkIJUjljRg0vvYnth8JA2vf3IZsk9fCkXKY1gxbbFAk7KA==" saltValue="+1S8xjde6pa3RC04449Og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532</v>
      </c>
      <c r="D34" s="1151"/>
      <c r="E34" s="1152"/>
      <c r="F34" s="32">
        <v>6.79</v>
      </c>
      <c r="G34" s="33">
        <v>10.79</v>
      </c>
      <c r="H34" s="33">
        <v>12.29</v>
      </c>
      <c r="I34" s="33">
        <v>10.210000000000001</v>
      </c>
      <c r="J34" s="34">
        <v>11.42</v>
      </c>
      <c r="K34" s="22"/>
      <c r="L34" s="22"/>
      <c r="M34" s="22"/>
      <c r="N34" s="22"/>
      <c r="O34" s="22"/>
      <c r="P34" s="22"/>
    </row>
    <row r="35" spans="1:16" ht="39" customHeight="1" x14ac:dyDescent="0.15">
      <c r="A35" s="22"/>
      <c r="B35" s="35"/>
      <c r="C35" s="1145" t="s">
        <v>533</v>
      </c>
      <c r="D35" s="1146"/>
      <c r="E35" s="1147"/>
      <c r="F35" s="36">
        <v>11.33</v>
      </c>
      <c r="G35" s="37">
        <v>9.74</v>
      </c>
      <c r="H35" s="37">
        <v>9.51</v>
      </c>
      <c r="I35" s="37">
        <v>9.3800000000000008</v>
      </c>
      <c r="J35" s="38">
        <v>8.8000000000000007</v>
      </c>
      <c r="K35" s="22"/>
      <c r="L35" s="22"/>
      <c r="M35" s="22"/>
      <c r="N35" s="22"/>
      <c r="O35" s="22"/>
      <c r="P35" s="22"/>
    </row>
    <row r="36" spans="1:16" ht="39" customHeight="1" x14ac:dyDescent="0.15">
      <c r="A36" s="22"/>
      <c r="B36" s="35"/>
      <c r="C36" s="1145" t="s">
        <v>534</v>
      </c>
      <c r="D36" s="1146"/>
      <c r="E36" s="1147"/>
      <c r="F36" s="36">
        <v>6.37</v>
      </c>
      <c r="G36" s="37">
        <v>7.32</v>
      </c>
      <c r="H36" s="37">
        <v>8.84</v>
      </c>
      <c r="I36" s="37">
        <v>8.27</v>
      </c>
      <c r="J36" s="38">
        <v>6.93</v>
      </c>
      <c r="K36" s="22"/>
      <c r="L36" s="22"/>
      <c r="M36" s="22"/>
      <c r="N36" s="22"/>
      <c r="O36" s="22"/>
      <c r="P36" s="22"/>
    </row>
    <row r="37" spans="1:16" ht="39" customHeight="1" x14ac:dyDescent="0.15">
      <c r="A37" s="22"/>
      <c r="B37" s="35"/>
      <c r="C37" s="1145" t="s">
        <v>535</v>
      </c>
      <c r="D37" s="1146"/>
      <c r="E37" s="1147"/>
      <c r="F37" s="36">
        <v>3.03</v>
      </c>
      <c r="G37" s="37">
        <v>2.38</v>
      </c>
      <c r="H37" s="37">
        <v>4.43</v>
      </c>
      <c r="I37" s="37">
        <v>3.93</v>
      </c>
      <c r="J37" s="38">
        <v>3.39</v>
      </c>
      <c r="K37" s="22"/>
      <c r="L37" s="22"/>
      <c r="M37" s="22"/>
      <c r="N37" s="22"/>
      <c r="O37" s="22"/>
      <c r="P37" s="22"/>
    </row>
    <row r="38" spans="1:16" ht="39" customHeight="1" x14ac:dyDescent="0.15">
      <c r="A38" s="22"/>
      <c r="B38" s="35"/>
      <c r="C38" s="1145" t="s">
        <v>536</v>
      </c>
      <c r="D38" s="1146"/>
      <c r="E38" s="1147"/>
      <c r="F38" s="36">
        <v>1.0900000000000001</v>
      </c>
      <c r="G38" s="37">
        <v>1.1299999999999999</v>
      </c>
      <c r="H38" s="37">
        <v>0.64</v>
      </c>
      <c r="I38" s="37">
        <v>1.08</v>
      </c>
      <c r="J38" s="38">
        <v>2.44</v>
      </c>
      <c r="K38" s="22"/>
      <c r="L38" s="22"/>
      <c r="M38" s="22"/>
      <c r="N38" s="22"/>
      <c r="O38" s="22"/>
      <c r="P38" s="22"/>
    </row>
    <row r="39" spans="1:16" ht="39" customHeight="1" x14ac:dyDescent="0.15">
      <c r="A39" s="22"/>
      <c r="B39" s="35"/>
      <c r="C39" s="1145" t="s">
        <v>537</v>
      </c>
      <c r="D39" s="1146"/>
      <c r="E39" s="1147"/>
      <c r="F39" s="36">
        <v>0.17</v>
      </c>
      <c r="G39" s="37">
        <v>0.28999999999999998</v>
      </c>
      <c r="H39" s="37">
        <v>0.12</v>
      </c>
      <c r="I39" s="37">
        <v>7.0000000000000007E-2</v>
      </c>
      <c r="J39" s="38">
        <v>0.21</v>
      </c>
      <c r="K39" s="22"/>
      <c r="L39" s="22"/>
      <c r="M39" s="22"/>
      <c r="N39" s="22"/>
      <c r="O39" s="22"/>
      <c r="P39" s="22"/>
    </row>
    <row r="40" spans="1:16" ht="39" customHeight="1" x14ac:dyDescent="0.15">
      <c r="A40" s="22"/>
      <c r="B40" s="35"/>
      <c r="C40" s="1145" t="s">
        <v>538</v>
      </c>
      <c r="D40" s="1146"/>
      <c r="E40" s="1147"/>
      <c r="F40" s="36">
        <v>0.02</v>
      </c>
      <c r="G40" s="37">
        <v>0.03</v>
      </c>
      <c r="H40" s="37">
        <v>0.05</v>
      </c>
      <c r="I40" s="37">
        <v>0.04</v>
      </c>
      <c r="J40" s="38">
        <v>0.06</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540</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6DZUlmI3bIT3dMXlAhbIM8o7vnRbs6axwq5LUbD4XZbDAZ8KHuiXx+GTZo5VL68nNGb+i2kdVuJMAtmSGpr2w==" saltValue="eU+WsFpfAdCFJdF77eyP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8" zoomScaleNormal="98"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1043</v>
      </c>
      <c r="L45" s="60">
        <v>1028</v>
      </c>
      <c r="M45" s="60">
        <v>1062</v>
      </c>
      <c r="N45" s="60">
        <v>1129</v>
      </c>
      <c r="O45" s="61">
        <v>1192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265</v>
      </c>
      <c r="L48" s="64">
        <v>277</v>
      </c>
      <c r="M48" s="64">
        <v>269</v>
      </c>
      <c r="N48" s="64">
        <v>280</v>
      </c>
      <c r="O48" s="65">
        <v>211</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487</v>
      </c>
      <c r="L49" s="64" t="s">
        <v>487</v>
      </c>
      <c r="M49" s="64" t="s">
        <v>487</v>
      </c>
      <c r="N49" s="64" t="s">
        <v>487</v>
      </c>
      <c r="O49" s="65" t="s">
        <v>487</v>
      </c>
      <c r="P49" s="48"/>
      <c r="Q49" s="48"/>
      <c r="R49" s="48"/>
      <c r="S49" s="48"/>
      <c r="T49" s="48"/>
      <c r="U49" s="48"/>
    </row>
    <row r="50" spans="1:21" ht="30.75" customHeight="1" x14ac:dyDescent="0.15">
      <c r="A50" s="48"/>
      <c r="B50" s="1155"/>
      <c r="C50" s="1156"/>
      <c r="D50" s="62"/>
      <c r="E50" s="1161" t="s">
        <v>15</v>
      </c>
      <c r="F50" s="1161"/>
      <c r="G50" s="1161"/>
      <c r="H50" s="1161"/>
      <c r="I50" s="1161"/>
      <c r="J50" s="1162"/>
      <c r="K50" s="63">
        <v>1</v>
      </c>
      <c r="L50" s="64">
        <v>1</v>
      </c>
      <c r="M50" s="64">
        <v>1</v>
      </c>
      <c r="N50" s="64" t="s">
        <v>487</v>
      </c>
      <c r="O50" s="65" t="s">
        <v>487</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t="s">
        <v>487</v>
      </c>
      <c r="M51" s="64" t="s">
        <v>487</v>
      </c>
      <c r="N51" s="64">
        <v>0</v>
      </c>
      <c r="O51" s="65">
        <v>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848</v>
      </c>
      <c r="L52" s="64">
        <v>862</v>
      </c>
      <c r="M52" s="64">
        <v>903</v>
      </c>
      <c r="N52" s="64">
        <v>976</v>
      </c>
      <c r="O52" s="65">
        <v>968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461</v>
      </c>
      <c r="L53" s="69">
        <v>444</v>
      </c>
      <c r="M53" s="69">
        <v>429</v>
      </c>
      <c r="N53" s="69">
        <v>433</v>
      </c>
      <c r="O53" s="70">
        <v>436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LJ8hwNHudd/Wr24H/pbq0nCmCh7rXR8ke/teoxeezStOvZuKy38uBV5hm+/GF3f8VlWcjKyWFC0TWWTNWojWw==" saltValue="bwVhBiQd5v2NO08wS5Jj4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11200</v>
      </c>
      <c r="J41" s="344">
        <v>11212</v>
      </c>
      <c r="K41" s="344">
        <v>11357</v>
      </c>
      <c r="L41" s="344">
        <v>12705</v>
      </c>
      <c r="M41" s="345">
        <v>13032</v>
      </c>
    </row>
    <row r="42" spans="2:13" ht="27.75" customHeight="1" x14ac:dyDescent="0.15">
      <c r="B42" s="1186"/>
      <c r="C42" s="1187"/>
      <c r="D42" s="106"/>
      <c r="E42" s="1192" t="s">
        <v>32</v>
      </c>
      <c r="F42" s="1192"/>
      <c r="G42" s="1192"/>
      <c r="H42" s="1193"/>
      <c r="I42" s="346">
        <v>3</v>
      </c>
      <c r="J42" s="347">
        <v>1</v>
      </c>
      <c r="K42" s="347" t="s">
        <v>487</v>
      </c>
      <c r="L42" s="347" t="s">
        <v>487</v>
      </c>
      <c r="M42" s="348" t="s">
        <v>487</v>
      </c>
    </row>
    <row r="43" spans="2:13" ht="27.75" customHeight="1" x14ac:dyDescent="0.15">
      <c r="B43" s="1186"/>
      <c r="C43" s="1187"/>
      <c r="D43" s="106"/>
      <c r="E43" s="1192" t="s">
        <v>33</v>
      </c>
      <c r="F43" s="1192"/>
      <c r="G43" s="1192"/>
      <c r="H43" s="1193"/>
      <c r="I43" s="346">
        <v>3199</v>
      </c>
      <c r="J43" s="347">
        <v>2905</v>
      </c>
      <c r="K43" s="347">
        <v>2522</v>
      </c>
      <c r="L43" s="347">
        <v>2281</v>
      </c>
      <c r="M43" s="348">
        <v>2309</v>
      </c>
    </row>
    <row r="44" spans="2:13" ht="27.75" customHeight="1" x14ac:dyDescent="0.15">
      <c r="B44" s="1186"/>
      <c r="C44" s="1187"/>
      <c r="D44" s="106"/>
      <c r="E44" s="1192" t="s">
        <v>34</v>
      </c>
      <c r="F44" s="1192"/>
      <c r="G44" s="1192"/>
      <c r="H44" s="1193"/>
      <c r="I44" s="346" t="s">
        <v>487</v>
      </c>
      <c r="J44" s="347" t="s">
        <v>487</v>
      </c>
      <c r="K44" s="347" t="s">
        <v>487</v>
      </c>
      <c r="L44" s="347" t="s">
        <v>487</v>
      </c>
      <c r="M44" s="348" t="s">
        <v>487</v>
      </c>
    </row>
    <row r="45" spans="2:13" ht="27.75" customHeight="1" x14ac:dyDescent="0.15">
      <c r="B45" s="1186"/>
      <c r="C45" s="1187"/>
      <c r="D45" s="106"/>
      <c r="E45" s="1192" t="s">
        <v>35</v>
      </c>
      <c r="F45" s="1192"/>
      <c r="G45" s="1192"/>
      <c r="H45" s="1193"/>
      <c r="I45" s="346">
        <v>2753</v>
      </c>
      <c r="J45" s="347">
        <v>2362</v>
      </c>
      <c r="K45" s="347">
        <v>2216</v>
      </c>
      <c r="L45" s="347">
        <v>2115</v>
      </c>
      <c r="M45" s="348">
        <v>2015</v>
      </c>
    </row>
    <row r="46" spans="2:13" ht="27.75" customHeight="1" x14ac:dyDescent="0.15">
      <c r="B46" s="1186"/>
      <c r="C46" s="1187"/>
      <c r="D46" s="107"/>
      <c r="E46" s="1192" t="s">
        <v>36</v>
      </c>
      <c r="F46" s="1192"/>
      <c r="G46" s="1192"/>
      <c r="H46" s="1193"/>
      <c r="I46" s="346">
        <v>59</v>
      </c>
      <c r="J46" s="347">
        <v>90</v>
      </c>
      <c r="K46" s="347">
        <v>30</v>
      </c>
      <c r="L46" s="347">
        <v>10</v>
      </c>
      <c r="M46" s="348">
        <v>32</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5348</v>
      </c>
      <c r="J50" s="347">
        <v>6859</v>
      </c>
      <c r="K50" s="347">
        <v>7440</v>
      </c>
      <c r="L50" s="347">
        <v>8074</v>
      </c>
      <c r="M50" s="348">
        <v>8620</v>
      </c>
    </row>
    <row r="51" spans="2:13" ht="27.75" customHeight="1" x14ac:dyDescent="0.15">
      <c r="B51" s="1186"/>
      <c r="C51" s="1187"/>
      <c r="D51" s="106"/>
      <c r="E51" s="1192" t="s">
        <v>42</v>
      </c>
      <c r="F51" s="1192"/>
      <c r="G51" s="1192"/>
      <c r="H51" s="1193"/>
      <c r="I51" s="346">
        <v>662</v>
      </c>
      <c r="J51" s="347">
        <v>618</v>
      </c>
      <c r="K51" s="347">
        <v>600</v>
      </c>
      <c r="L51" s="347">
        <v>625</v>
      </c>
      <c r="M51" s="348">
        <v>582</v>
      </c>
    </row>
    <row r="52" spans="2:13" ht="27.75" customHeight="1" x14ac:dyDescent="0.15">
      <c r="B52" s="1188"/>
      <c r="C52" s="1189"/>
      <c r="D52" s="106"/>
      <c r="E52" s="1192" t="s">
        <v>43</v>
      </c>
      <c r="F52" s="1192"/>
      <c r="G52" s="1192"/>
      <c r="H52" s="1193"/>
      <c r="I52" s="346">
        <v>9704</v>
      </c>
      <c r="J52" s="347">
        <v>9746</v>
      </c>
      <c r="K52" s="347">
        <v>9772</v>
      </c>
      <c r="L52" s="347">
        <v>10653</v>
      </c>
      <c r="M52" s="348">
        <v>10819</v>
      </c>
    </row>
    <row r="53" spans="2:13" ht="27.75" customHeight="1" thickBot="1" x14ac:dyDescent="0.2">
      <c r="B53" s="1199" t="s">
        <v>19</v>
      </c>
      <c r="C53" s="1200"/>
      <c r="D53" s="110"/>
      <c r="E53" s="1201" t="s">
        <v>44</v>
      </c>
      <c r="F53" s="1201"/>
      <c r="G53" s="1201"/>
      <c r="H53" s="1202"/>
      <c r="I53" s="349">
        <v>1500</v>
      </c>
      <c r="J53" s="350">
        <v>-652</v>
      </c>
      <c r="K53" s="350">
        <v>-1687</v>
      </c>
      <c r="L53" s="350">
        <v>-2242</v>
      </c>
      <c r="M53" s="351">
        <v>-2633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gsZGb5ltOihWiv5Feqogb+vTkPw43IGdPqN5OGnb1eB9JbJh+cps+oi9A5lgvmcHEvBZMckvcVK4HbrkIDjsA==" saltValue="UR0cuJ/Nbjehw0XxH57N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2366</v>
      </c>
      <c r="G55" s="352">
        <v>2365</v>
      </c>
      <c r="H55" s="353">
        <v>2398</v>
      </c>
    </row>
    <row r="56" spans="2:8" ht="52.5" customHeight="1" x14ac:dyDescent="0.15">
      <c r="B56" s="122"/>
      <c r="C56" s="1213" t="s">
        <v>47</v>
      </c>
      <c r="D56" s="1213"/>
      <c r="E56" s="1214"/>
      <c r="F56" s="354">
        <v>342</v>
      </c>
      <c r="G56" s="354">
        <v>899</v>
      </c>
      <c r="H56" s="355">
        <v>1230</v>
      </c>
    </row>
    <row r="57" spans="2:8" ht="53.25" customHeight="1" x14ac:dyDescent="0.15">
      <c r="B57" s="122"/>
      <c r="C57" s="1215" t="s">
        <v>48</v>
      </c>
      <c r="D57" s="1215"/>
      <c r="E57" s="1216"/>
      <c r="F57" s="356">
        <v>4239</v>
      </c>
      <c r="G57" s="356">
        <v>4273</v>
      </c>
      <c r="H57" s="357">
        <v>4409</v>
      </c>
    </row>
    <row r="58" spans="2:8" ht="45.75" customHeight="1" x14ac:dyDescent="0.15">
      <c r="B58" s="123"/>
      <c r="C58" s="1203" t="s">
        <v>560</v>
      </c>
      <c r="D58" s="1204"/>
      <c r="E58" s="1205"/>
      <c r="F58" s="358">
        <v>3573</v>
      </c>
      <c r="G58" s="358">
        <v>3460</v>
      </c>
      <c r="H58" s="359">
        <v>3442</v>
      </c>
    </row>
    <row r="59" spans="2:8" ht="45.75" customHeight="1" x14ac:dyDescent="0.15">
      <c r="B59" s="123"/>
      <c r="C59" s="1203" t="s">
        <v>561</v>
      </c>
      <c r="D59" s="1204"/>
      <c r="E59" s="1205"/>
      <c r="F59" s="358">
        <v>380</v>
      </c>
      <c r="G59" s="358">
        <v>481</v>
      </c>
      <c r="H59" s="359">
        <v>582</v>
      </c>
    </row>
    <row r="60" spans="2:8" ht="45.75" customHeight="1" x14ac:dyDescent="0.15">
      <c r="B60" s="123"/>
      <c r="C60" s="1203" t="s">
        <v>562</v>
      </c>
      <c r="D60" s="1204"/>
      <c r="E60" s="1205"/>
      <c r="F60" s="358">
        <v>252</v>
      </c>
      <c r="G60" s="358">
        <v>297</v>
      </c>
      <c r="H60" s="359">
        <v>343</v>
      </c>
    </row>
    <row r="61" spans="2:8" ht="45.75" customHeight="1" x14ac:dyDescent="0.15">
      <c r="B61" s="123"/>
      <c r="C61" s="1203" t="s">
        <v>563</v>
      </c>
      <c r="D61" s="1204"/>
      <c r="E61" s="1205"/>
      <c r="F61" s="358">
        <v>10</v>
      </c>
      <c r="G61" s="358">
        <v>10</v>
      </c>
      <c r="H61" s="359">
        <v>10</v>
      </c>
    </row>
    <row r="62" spans="2:8" ht="45.75" customHeight="1" thickBot="1" x14ac:dyDescent="0.2">
      <c r="B62" s="124"/>
      <c r="C62" s="1206" t="s">
        <v>564</v>
      </c>
      <c r="D62" s="1207"/>
      <c r="E62" s="1208"/>
      <c r="F62" s="360">
        <v>10</v>
      </c>
      <c r="G62" s="360">
        <v>10</v>
      </c>
      <c r="H62" s="361">
        <v>10</v>
      </c>
    </row>
    <row r="63" spans="2:8" ht="52.5" customHeight="1" thickBot="1" x14ac:dyDescent="0.2">
      <c r="B63" s="125"/>
      <c r="C63" s="1209" t="s">
        <v>49</v>
      </c>
      <c r="D63" s="1209"/>
      <c r="E63" s="1210"/>
      <c r="F63" s="362">
        <v>6947</v>
      </c>
      <c r="G63" s="362">
        <v>7537</v>
      </c>
      <c r="H63" s="363">
        <v>8036</v>
      </c>
    </row>
    <row r="64" spans="2:8" x14ac:dyDescent="0.15"/>
  </sheetData>
  <sheetProtection algorithmName="SHA-512" hashValue="7w7brREG+JXvmswbCZH5ClalHNH84sLu4QOeEdTmQYuZlTKwVcKX/acpVAUDG8zvMeizbkJxEfzVL5pSg/bVVw==" saltValue="F0j56rFeLN2JUeiGOwMA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92697</v>
      </c>
      <c r="E3" s="144"/>
      <c r="F3" s="145">
        <v>92632</v>
      </c>
      <c r="G3" s="146"/>
      <c r="H3" s="147"/>
    </row>
    <row r="4" spans="1:8" x14ac:dyDescent="0.15">
      <c r="A4" s="148"/>
      <c r="B4" s="149"/>
      <c r="C4" s="150"/>
      <c r="D4" s="151">
        <v>44575</v>
      </c>
      <c r="E4" s="152"/>
      <c r="F4" s="153">
        <v>47978</v>
      </c>
      <c r="G4" s="154"/>
      <c r="H4" s="155"/>
    </row>
    <row r="5" spans="1:8" x14ac:dyDescent="0.15">
      <c r="A5" s="136" t="s">
        <v>520</v>
      </c>
      <c r="B5" s="141"/>
      <c r="C5" s="142"/>
      <c r="D5" s="143">
        <v>86680</v>
      </c>
      <c r="E5" s="144"/>
      <c r="F5" s="145">
        <v>96469</v>
      </c>
      <c r="G5" s="146"/>
      <c r="H5" s="147"/>
    </row>
    <row r="6" spans="1:8" x14ac:dyDescent="0.15">
      <c r="A6" s="148"/>
      <c r="B6" s="149"/>
      <c r="C6" s="150"/>
      <c r="D6" s="151">
        <v>45258</v>
      </c>
      <c r="E6" s="152"/>
      <c r="F6" s="153">
        <v>49775</v>
      </c>
      <c r="G6" s="154"/>
      <c r="H6" s="155"/>
    </row>
    <row r="7" spans="1:8" x14ac:dyDescent="0.15">
      <c r="A7" s="136" t="s">
        <v>521</v>
      </c>
      <c r="B7" s="141"/>
      <c r="C7" s="142"/>
      <c r="D7" s="143">
        <v>97046</v>
      </c>
      <c r="E7" s="144"/>
      <c r="F7" s="145">
        <v>85743</v>
      </c>
      <c r="G7" s="146"/>
      <c r="H7" s="147"/>
    </row>
    <row r="8" spans="1:8" x14ac:dyDescent="0.15">
      <c r="A8" s="148"/>
      <c r="B8" s="149"/>
      <c r="C8" s="150"/>
      <c r="D8" s="151">
        <v>42315</v>
      </c>
      <c r="E8" s="152"/>
      <c r="F8" s="153">
        <v>45231</v>
      </c>
      <c r="G8" s="154"/>
      <c r="H8" s="155"/>
    </row>
    <row r="9" spans="1:8" x14ac:dyDescent="0.15">
      <c r="A9" s="136" t="s">
        <v>522</v>
      </c>
      <c r="B9" s="141"/>
      <c r="C9" s="142"/>
      <c r="D9" s="143">
        <v>97190</v>
      </c>
      <c r="E9" s="144"/>
      <c r="F9" s="145">
        <v>92509</v>
      </c>
      <c r="G9" s="146"/>
      <c r="H9" s="147"/>
    </row>
    <row r="10" spans="1:8" x14ac:dyDescent="0.15">
      <c r="A10" s="148"/>
      <c r="B10" s="149"/>
      <c r="C10" s="150"/>
      <c r="D10" s="151">
        <v>34683</v>
      </c>
      <c r="E10" s="152"/>
      <c r="F10" s="153">
        <v>52274</v>
      </c>
      <c r="G10" s="154"/>
      <c r="H10" s="155"/>
    </row>
    <row r="11" spans="1:8" x14ac:dyDescent="0.15">
      <c r="A11" s="136" t="s">
        <v>523</v>
      </c>
      <c r="B11" s="141"/>
      <c r="C11" s="142"/>
      <c r="D11" s="143">
        <v>77542</v>
      </c>
      <c r="E11" s="144"/>
      <c r="F11" s="145">
        <v>98544</v>
      </c>
      <c r="G11" s="146"/>
      <c r="H11" s="147"/>
    </row>
    <row r="12" spans="1:8" x14ac:dyDescent="0.15">
      <c r="A12" s="148"/>
      <c r="B12" s="149"/>
      <c r="C12" s="156"/>
      <c r="D12" s="151">
        <v>32482</v>
      </c>
      <c r="E12" s="152"/>
      <c r="F12" s="153">
        <v>55816</v>
      </c>
      <c r="G12" s="154"/>
      <c r="H12" s="155"/>
    </row>
    <row r="13" spans="1:8" x14ac:dyDescent="0.15">
      <c r="A13" s="136"/>
      <c r="B13" s="141"/>
      <c r="C13" s="157"/>
      <c r="D13" s="158">
        <v>90231</v>
      </c>
      <c r="E13" s="159"/>
      <c r="F13" s="160">
        <v>93179</v>
      </c>
      <c r="G13" s="161"/>
      <c r="H13" s="147"/>
    </row>
    <row r="14" spans="1:8" x14ac:dyDescent="0.15">
      <c r="A14" s="148"/>
      <c r="B14" s="149"/>
      <c r="C14" s="150"/>
      <c r="D14" s="151">
        <v>39863</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6.79</v>
      </c>
      <c r="C19" s="162">
        <f>ROUND(VALUE(SUBSTITUTE(実質収支比率等に係る経年分析!G$48,"▲","-")),2)</f>
        <v>10.79</v>
      </c>
      <c r="D19" s="162">
        <f>ROUND(VALUE(SUBSTITUTE(実質収支比率等に係る経年分析!H$48,"▲","-")),2)</f>
        <v>12.3</v>
      </c>
      <c r="E19" s="162">
        <f>ROUND(VALUE(SUBSTITUTE(実質収支比率等に係る経年分析!I$48,"▲","-")),2)</f>
        <v>10.210000000000001</v>
      </c>
      <c r="F19" s="162">
        <f>ROUND(VALUE(SUBSTITUTE(実質収支比率等に係る経年分析!J$48,"▲","-")),2)</f>
        <v>11.42</v>
      </c>
    </row>
    <row r="20" spans="1:11" x14ac:dyDescent="0.15">
      <c r="A20" s="162" t="s">
        <v>53</v>
      </c>
      <c r="B20" s="162">
        <f>ROUND(VALUE(SUBSTITUTE(実質収支比率等に係る経年分析!F$47,"▲","-")),2)</f>
        <v>21.21</v>
      </c>
      <c r="C20" s="162">
        <f>ROUND(VALUE(SUBSTITUTE(実質収支比率等に係る経年分析!G$47,"▲","-")),2)</f>
        <v>25.74</v>
      </c>
      <c r="D20" s="162">
        <f>ROUND(VALUE(SUBSTITUTE(実質収支比率等に係る経年分析!H$47,"▲","-")),2)</f>
        <v>37.200000000000003</v>
      </c>
      <c r="E20" s="162">
        <f>ROUND(VALUE(SUBSTITUTE(実質収支比率等に係る経年分析!I$47,"▲","-")),2)</f>
        <v>36.43</v>
      </c>
      <c r="F20" s="162">
        <f>ROUND(VALUE(SUBSTITUTE(実質収支比率等に係る経年分析!J$47,"▲","-")),2)</f>
        <v>36.43</v>
      </c>
    </row>
    <row r="21" spans="1:11" x14ac:dyDescent="0.15">
      <c r="A21" s="162" t="s">
        <v>54</v>
      </c>
      <c r="B21" s="162">
        <f>IF(ISNUMBER(VALUE(SUBSTITUTE(実質収支比率等に係る経年分析!F$49,"▲","-"))),ROUND(VALUE(SUBSTITUTE(実質収支比率等に係る経年分析!F$49,"▲","-")),2),NA())</f>
        <v>2.81</v>
      </c>
      <c r="C21" s="162">
        <f>IF(ISNUMBER(VALUE(SUBSTITUTE(実質収支比率等に係る経年分析!G$49,"▲","-"))),ROUND(VALUE(SUBSTITUTE(実質収支比率等に係る経年分析!G$49,"▲","-")),2),NA())</f>
        <v>10.37</v>
      </c>
      <c r="D21" s="162">
        <f>IF(ISNUMBER(VALUE(SUBSTITUTE(実質収支比率等に係る経年分析!H$49,"▲","-"))),ROUND(VALUE(SUBSTITUTE(実質収支比率等に係る経年分析!H$49,"▲","-")),2),NA())</f>
        <v>11.71</v>
      </c>
      <c r="E21" s="162">
        <f>IF(ISNUMBER(VALUE(SUBSTITUTE(実質収支比率等に係る経年分析!I$49,"▲","-"))),ROUND(VALUE(SUBSTITUTE(実質収支比率等に係る経年分析!I$49,"▲","-")),2),NA())</f>
        <v>-1.85</v>
      </c>
      <c r="F21" s="162">
        <f>IF(ISNUMBER(VALUE(SUBSTITUTE(実質収支比率等に係る経年分析!J$49,"▲","-"))),ROUND(VALUE(SUBSTITUTE(実質収支比率等に係る経年分析!J$49,"▲","-")),2),NA())</f>
        <v>1.85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枕崎市後期高齢者医療特別会計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0.06</v>
      </c>
    </row>
    <row r="31" spans="1:11" x14ac:dyDescent="0.15">
      <c r="A31" s="163" t="str">
        <f>IF(連結実質赤字比率に係る赤字・黒字の構成分析!C$39="",NA(),連結実質赤字比率に係る赤字・黒字の構成分析!C$39)</f>
        <v>枕崎市国民健康保険特別会計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0.28999999999999998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0.21</v>
      </c>
    </row>
    <row r="32" spans="1:11" x14ac:dyDescent="0.15">
      <c r="A32" s="163" t="str">
        <f>IF(連結実質赤字比率に係る赤字・黒字の構成分析!C$38="",NA(),連結実質赤字比率に係る赤字・黒字の構成分析!C$38)</f>
        <v>枕崎市公共下水道事業会計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1.0900000000000001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1.1299999999999999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2.44</v>
      </c>
    </row>
    <row r="33" spans="1:16" x14ac:dyDescent="0.15">
      <c r="A33" s="163" t="str">
        <f>IF(連結実質赤字比率に係る赤字・黒字の構成分析!C$37="",NA(),連結実質赤字比率に係る赤字・黒字の構成分析!C$37)</f>
        <v>枕崎市介護保険特別会計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3.03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2.38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4.43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3.93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3.39</v>
      </c>
    </row>
    <row r="34" spans="1:16" x14ac:dyDescent="0.15">
      <c r="A34" s="163" t="str">
        <f>IF(連結実質赤字比率に係る赤字・黒字の構成分析!C$36="",NA(),連結実質赤字比率に係る赤字・黒字の構成分析!C$36)</f>
        <v>枕崎市立病院事業会計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6.37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7.32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8.84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8.27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6.93</v>
      </c>
    </row>
    <row r="35" spans="1:16" x14ac:dyDescent="0.15">
      <c r="A35" s="163" t="str">
        <f>IF(連結実質赤字比率に係る赤字・黒字の構成分析!C$35="",NA(),連結実質赤字比率に係る赤字・黒字の構成分析!C$35)</f>
        <v>枕崎市水道事業会計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11.33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9.74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9.51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9.3800000000000008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8.8000000000000007</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6.79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10.79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12.29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10.210000000000001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11.42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848</v>
      </c>
      <c r="E42" s="164"/>
      <c r="F42" s="164"/>
      <c r="G42" s="164">
        <f>'実質公債費比率（分子）の構造'!L$52</f>
        <v>862</v>
      </c>
      <c r="H42" s="164"/>
      <c r="I42" s="164"/>
      <c r="J42" s="164">
        <f>'実質公債費比率（分子）の構造'!M$52</f>
        <v>903</v>
      </c>
      <c r="K42" s="164"/>
      <c r="L42" s="164"/>
      <c r="M42" s="164">
        <f>'実質公債費比率（分子）の構造'!N$52</f>
        <v>976</v>
      </c>
      <c r="N42" s="164"/>
      <c r="O42" s="164"/>
      <c r="P42" s="164">
        <f>'実質公債費比率（分子）の構造'!O$52</f>
        <v>968</v>
      </c>
    </row>
    <row r="43" spans="1:16" x14ac:dyDescent="0.15">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f>'実質公債費比率（分子）の構造'!N$51</f>
        <v>0</v>
      </c>
      <c r="L43" s="164"/>
      <c r="M43" s="164"/>
      <c r="N43" s="164">
        <f>'実質公債費比率（分子）の構造'!O$51</f>
        <v>1</v>
      </c>
      <c r="O43" s="164"/>
      <c r="P43" s="164"/>
    </row>
    <row r="44" spans="1:16" x14ac:dyDescent="0.15">
      <c r="A44" s="164" t="s">
        <v>62</v>
      </c>
      <c r="B44" s="164">
        <f>'実質公債費比率（分子）の構造'!K$50</f>
        <v>1</v>
      </c>
      <c r="C44" s="164"/>
      <c r="D44" s="164"/>
      <c r="E44" s="164">
        <f>'実質公債費比率（分子）の構造'!L$50</f>
        <v>1</v>
      </c>
      <c r="F44" s="164"/>
      <c r="G44" s="164"/>
      <c r="H44" s="164">
        <f>'実質公債費比率（分子）の構造'!M$50</f>
        <v>1</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265</v>
      </c>
      <c r="C46" s="164"/>
      <c r="D46" s="164"/>
      <c r="E46" s="164">
        <f>'実質公債費比率（分子）の構造'!L$48</f>
        <v>277</v>
      </c>
      <c r="F46" s="164"/>
      <c r="G46" s="164"/>
      <c r="H46" s="164">
        <f>'実質公債費比率（分子）の構造'!M$48</f>
        <v>269</v>
      </c>
      <c r="I46" s="164"/>
      <c r="J46" s="164"/>
      <c r="K46" s="164">
        <f>'実質公債費比率（分子）の構造'!N$48</f>
        <v>280</v>
      </c>
      <c r="L46" s="164"/>
      <c r="M46" s="164"/>
      <c r="N46" s="164">
        <f>'実質公債費比率（分子）の構造'!O$48</f>
        <v>211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1043</v>
      </c>
      <c r="C49" s="164"/>
      <c r="D49" s="164"/>
      <c r="E49" s="164">
        <f>'実質公債費比率（分子）の構造'!L$45</f>
        <v>1028</v>
      </c>
      <c r="F49" s="164"/>
      <c r="G49" s="164"/>
      <c r="H49" s="164">
        <f>'実質公債費比率（分子）の構造'!M$45</f>
        <v>1062</v>
      </c>
      <c r="I49" s="164"/>
      <c r="J49" s="164"/>
      <c r="K49" s="164">
        <f>'実質公債費比率（分子）の構造'!N$45</f>
        <v>1129</v>
      </c>
      <c r="L49" s="164"/>
      <c r="M49" s="164"/>
      <c r="N49" s="164">
        <f>'実質公債費比率（分子）の構造'!O$45</f>
        <v>1192</v>
      </c>
      <c r="O49" s="164"/>
      <c r="P49" s="164"/>
    </row>
    <row r="50" spans="1:16" x14ac:dyDescent="0.15">
      <c r="A50" s="164" t="s">
        <v>67</v>
      </c>
      <c r="B50" s="164" t="e">
        <f>NA()</f>
        <v>#N/A</v>
      </c>
      <c r="C50" s="164">
        <f>IF(ISNUMBER('実質公債費比率（分子）の構造'!K$53),'実質公債費比率（分子）の構造'!K$53,NA())</f>
        <v>461</v>
      </c>
      <c r="D50" s="164" t="e">
        <f>NA()</f>
        <v>#N/A</v>
      </c>
      <c r="E50" s="164" t="e">
        <f>NA()</f>
        <v>#N/A</v>
      </c>
      <c r="F50" s="164">
        <f>IF(ISNUMBER('実質公債費比率（分子）の構造'!L$53),'実質公債費比率（分子）の構造'!L$53,NA())</f>
        <v>444</v>
      </c>
      <c r="G50" s="164" t="e">
        <f>NA()</f>
        <v>#N/A</v>
      </c>
      <c r="H50" s="164" t="e">
        <f>NA()</f>
        <v>#N/A</v>
      </c>
      <c r="I50" s="164">
        <f>IF(ISNUMBER('実質公債費比率（分子）の構造'!M$53),'実質公債費比率（分子）の構造'!M$53,NA())</f>
        <v>429</v>
      </c>
      <c r="J50" s="164" t="e">
        <f>NA()</f>
        <v>#N/A</v>
      </c>
      <c r="K50" s="164" t="e">
        <f>NA()</f>
        <v>#N/A</v>
      </c>
      <c r="L50" s="164">
        <f>IF(ISNUMBER('実質公債費比率（分子）の構造'!N$53),'実質公債費比率（分子）の構造'!N$53,NA())</f>
        <v>433</v>
      </c>
      <c r="M50" s="164" t="e">
        <f>NA()</f>
        <v>#N/A</v>
      </c>
      <c r="N50" s="164" t="e">
        <f>NA()</f>
        <v>#N/A</v>
      </c>
      <c r="O50" s="164">
        <f>IF(ISNUMBER('実質公債費比率（分子）の構造'!O$53),'実質公債費比率（分子）の構造'!O$53,NA())</f>
        <v>436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9704</v>
      </c>
      <c r="E56" s="163"/>
      <c r="F56" s="163"/>
      <c r="G56" s="163">
        <f>'将来負担比率（分子）の構造'!J$52</f>
        <v>9746</v>
      </c>
      <c r="H56" s="163"/>
      <c r="I56" s="163"/>
      <c r="J56" s="163">
        <f>'将来負担比率（分子）の構造'!K$52</f>
        <v>9772</v>
      </c>
      <c r="K56" s="163"/>
      <c r="L56" s="163"/>
      <c r="M56" s="163">
        <f>'将来負担比率（分子）の構造'!L$52</f>
        <v>10653</v>
      </c>
      <c r="N56" s="163"/>
      <c r="O56" s="163"/>
      <c r="P56" s="163">
        <f>'将来負担比率（分子）の構造'!M$52</f>
        <v>10819</v>
      </c>
    </row>
    <row r="57" spans="1:16" x14ac:dyDescent="0.15">
      <c r="A57" s="163" t="s">
        <v>42</v>
      </c>
      <c r="B57" s="163"/>
      <c r="C57" s="163"/>
      <c r="D57" s="163">
        <f>'将来負担比率（分子）の構造'!I$51</f>
        <v>662</v>
      </c>
      <c r="E57" s="163"/>
      <c r="F57" s="163"/>
      <c r="G57" s="163">
        <f>'将来負担比率（分子）の構造'!J$51</f>
        <v>618</v>
      </c>
      <c r="H57" s="163"/>
      <c r="I57" s="163"/>
      <c r="J57" s="163">
        <f>'将来負担比率（分子）の構造'!K$51</f>
        <v>600</v>
      </c>
      <c r="K57" s="163"/>
      <c r="L57" s="163"/>
      <c r="M57" s="163">
        <f>'将来負担比率（分子）の構造'!L$51</f>
        <v>625</v>
      </c>
      <c r="N57" s="163"/>
      <c r="O57" s="163"/>
      <c r="P57" s="163">
        <f>'将来負担比率（分子）の構造'!M$51</f>
        <v>582</v>
      </c>
    </row>
    <row r="58" spans="1:16" x14ac:dyDescent="0.15">
      <c r="A58" s="163" t="s">
        <v>41</v>
      </c>
      <c r="B58" s="163"/>
      <c r="C58" s="163"/>
      <c r="D58" s="163">
        <f>'将来負担比率（分子）の構造'!I$50</f>
        <v>5348</v>
      </c>
      <c r="E58" s="163"/>
      <c r="F58" s="163"/>
      <c r="G58" s="163">
        <f>'将来負担比率（分子）の構造'!J$50</f>
        <v>6859</v>
      </c>
      <c r="H58" s="163"/>
      <c r="I58" s="163"/>
      <c r="J58" s="163">
        <f>'将来負担比率（分子）の構造'!K$50</f>
        <v>7440</v>
      </c>
      <c r="K58" s="163"/>
      <c r="L58" s="163"/>
      <c r="M58" s="163">
        <f>'将来負担比率（分子）の構造'!L$50</f>
        <v>8074</v>
      </c>
      <c r="N58" s="163"/>
      <c r="O58" s="163"/>
      <c r="P58" s="163">
        <f>'将来負担比率（分子）の構造'!M$50</f>
        <v>8620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59</v>
      </c>
      <c r="C61" s="163"/>
      <c r="D61" s="163"/>
      <c r="E61" s="163">
        <f>'将来負担比率（分子）の構造'!J$46</f>
        <v>90</v>
      </c>
      <c r="F61" s="163"/>
      <c r="G61" s="163"/>
      <c r="H61" s="163">
        <f>'将来負担比率（分子）の構造'!K$46</f>
        <v>30</v>
      </c>
      <c r="I61" s="163"/>
      <c r="J61" s="163"/>
      <c r="K61" s="163">
        <f>'将来負担比率（分子）の構造'!L$46</f>
        <v>10</v>
      </c>
      <c r="L61" s="163"/>
      <c r="M61" s="163"/>
      <c r="N61" s="163">
        <f>'将来負担比率（分子）の構造'!M$46</f>
        <v>32</v>
      </c>
      <c r="O61" s="163"/>
      <c r="P61" s="163"/>
    </row>
    <row r="62" spans="1:16" x14ac:dyDescent="0.15">
      <c r="A62" s="163" t="s">
        <v>35</v>
      </c>
      <c r="B62" s="163">
        <f>'将来負担比率（分子）の構造'!I$45</f>
        <v>2753</v>
      </c>
      <c r="C62" s="163"/>
      <c r="D62" s="163"/>
      <c r="E62" s="163">
        <f>'将来負担比率（分子）の構造'!J$45</f>
        <v>2362</v>
      </c>
      <c r="F62" s="163"/>
      <c r="G62" s="163"/>
      <c r="H62" s="163">
        <f>'将来負担比率（分子）の構造'!K$45</f>
        <v>2216</v>
      </c>
      <c r="I62" s="163"/>
      <c r="J62" s="163"/>
      <c r="K62" s="163">
        <f>'将来負担比率（分子）の構造'!L$45</f>
        <v>2115</v>
      </c>
      <c r="L62" s="163"/>
      <c r="M62" s="163"/>
      <c r="N62" s="163">
        <f>'将来負担比率（分子）の構造'!M$45</f>
        <v>2015</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3199</v>
      </c>
      <c r="C64" s="163"/>
      <c r="D64" s="163"/>
      <c r="E64" s="163">
        <f>'将来負担比率（分子）の構造'!J$43</f>
        <v>2905</v>
      </c>
      <c r="F64" s="163"/>
      <c r="G64" s="163"/>
      <c r="H64" s="163">
        <f>'将来負担比率（分子）の構造'!K$43</f>
        <v>2522</v>
      </c>
      <c r="I64" s="163"/>
      <c r="J64" s="163"/>
      <c r="K64" s="163">
        <f>'将来負担比率（分子）の構造'!L$43</f>
        <v>2281</v>
      </c>
      <c r="L64" s="163"/>
      <c r="M64" s="163"/>
      <c r="N64" s="163">
        <f>'将来負担比率（分子）の構造'!M$43</f>
        <v>2309</v>
      </c>
      <c r="O64" s="163"/>
      <c r="P64" s="163"/>
    </row>
    <row r="65" spans="1:16" x14ac:dyDescent="0.15">
      <c r="A65" s="163" t="s">
        <v>32</v>
      </c>
      <c r="B65" s="163">
        <f>'将来負担比率（分子）の構造'!I$42</f>
        <v>3</v>
      </c>
      <c r="C65" s="163"/>
      <c r="D65" s="163"/>
      <c r="E65" s="163">
        <f>'将来負担比率（分子）の構造'!J$42</f>
        <v>1</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11200</v>
      </c>
      <c r="C66" s="163"/>
      <c r="D66" s="163"/>
      <c r="E66" s="163">
        <f>'将来負担比率（分子）の構造'!J$41</f>
        <v>11212</v>
      </c>
      <c r="F66" s="163"/>
      <c r="G66" s="163"/>
      <c r="H66" s="163">
        <f>'将来負担比率（分子）の構造'!K$41</f>
        <v>11357</v>
      </c>
      <c r="I66" s="163"/>
      <c r="J66" s="163"/>
      <c r="K66" s="163">
        <f>'将来負担比率（分子）の構造'!L$41</f>
        <v>12705</v>
      </c>
      <c r="L66" s="163"/>
      <c r="M66" s="163"/>
      <c r="N66" s="163">
        <f>'将来負担比率（分子）の構造'!M$41</f>
        <v>13032</v>
      </c>
      <c r="O66" s="163"/>
      <c r="P66" s="163"/>
    </row>
    <row r="67" spans="1:16" x14ac:dyDescent="0.15">
      <c r="A67" s="163" t="s">
        <v>71</v>
      </c>
      <c r="B67" s="163" t="e">
        <f>NA()</f>
        <v>#N/A</v>
      </c>
      <c r="C67" s="163">
        <f>IF(ISNUMBER('将来負担比率（分子）の構造'!I$53), IF('将来負担比率（分子）の構造'!I$53 &lt; 0, 0, '将来負担比率（分子）の構造'!I$53), NA())</f>
        <v>1500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2366</v>
      </c>
      <c r="C72" s="167">
        <f>基金残高に係る経年分析!G55</f>
        <v>2365</v>
      </c>
      <c r="D72" s="167">
        <f>基金残高に係る経年分析!H55</f>
        <v>2398</v>
      </c>
    </row>
    <row r="73" spans="1:16" x14ac:dyDescent="0.15">
      <c r="A73" s="166" t="s">
        <v>74</v>
      </c>
      <c r="B73" s="167">
        <f>基金残高に係る経年分析!F56</f>
        <v>342</v>
      </c>
      <c r="C73" s="167">
        <f>基金残高に係る経年分析!G56</f>
        <v>899</v>
      </c>
      <c r="D73" s="167">
        <f>基金残高に係る経年分析!H56</f>
        <v>1230</v>
      </c>
    </row>
    <row r="74" spans="1:16" x14ac:dyDescent="0.15">
      <c r="A74" s="166" t="s">
        <v>75</v>
      </c>
      <c r="B74" s="167">
        <f>基金残高に係る経年分析!F57</f>
        <v>4239</v>
      </c>
      <c r="C74" s="167">
        <f>基金残高に係る経年分析!G57</f>
        <v>4273</v>
      </c>
      <c r="D74" s="167">
        <f>基金残高に係る経年分析!H57</f>
        <v>4409</v>
      </c>
    </row>
  </sheetData>
  <sheetProtection algorithmName="SHA-512" hashValue="2PUaCPYc8wNUdi8Qao/Y7fUrEoMABHLfXk9prlUoe2GSd9+hV7azPd9c0wjrP1hgqWowkAo42S0g1zm0JFWbMQ==" saltValue="ESltrmmhWDqMpLbvzhto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2116781</v>
      </c>
      <c r="S5" s="613"/>
      <c r="T5" s="613"/>
      <c r="U5" s="613"/>
      <c r="V5" s="613"/>
      <c r="W5" s="613"/>
      <c r="X5" s="613"/>
      <c r="Y5" s="614"/>
      <c r="Z5" s="615">
        <v>13.4</v>
      </c>
      <c r="AA5" s="615"/>
      <c r="AB5" s="615"/>
      <c r="AC5" s="615"/>
      <c r="AD5" s="616">
        <v>2116781</v>
      </c>
      <c r="AE5" s="616"/>
      <c r="AF5" s="616"/>
      <c r="AG5" s="616"/>
      <c r="AH5" s="616"/>
      <c r="AI5" s="616"/>
      <c r="AJ5" s="616"/>
      <c r="AK5" s="616"/>
      <c r="AL5" s="617">
        <v>31.8</v>
      </c>
      <c r="AM5" s="618"/>
      <c r="AN5" s="618"/>
      <c r="AO5" s="619"/>
      <c r="AP5" s="609" t="s">
        <v>217</v>
      </c>
      <c r="AQ5" s="610"/>
      <c r="AR5" s="610"/>
      <c r="AS5" s="610"/>
      <c r="AT5" s="610"/>
      <c r="AU5" s="610"/>
      <c r="AV5" s="610"/>
      <c r="AW5" s="610"/>
      <c r="AX5" s="610"/>
      <c r="AY5" s="610"/>
      <c r="AZ5" s="610"/>
      <c r="BA5" s="610"/>
      <c r="BB5" s="610"/>
      <c r="BC5" s="610"/>
      <c r="BD5" s="610"/>
      <c r="BE5" s="610"/>
      <c r="BF5" s="611"/>
      <c r="BG5" s="623">
        <v>2116781</v>
      </c>
      <c r="BH5" s="624"/>
      <c r="BI5" s="624"/>
      <c r="BJ5" s="624"/>
      <c r="BK5" s="624"/>
      <c r="BL5" s="624"/>
      <c r="BM5" s="624"/>
      <c r="BN5" s="625"/>
      <c r="BO5" s="626">
        <v>100</v>
      </c>
      <c r="BP5" s="626"/>
      <c r="BQ5" s="626"/>
      <c r="BR5" s="626"/>
      <c r="BS5" s="627">
        <v>27136</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132973</v>
      </c>
      <c r="S6" s="624"/>
      <c r="T6" s="624"/>
      <c r="U6" s="624"/>
      <c r="V6" s="624"/>
      <c r="W6" s="624"/>
      <c r="X6" s="624"/>
      <c r="Y6" s="625"/>
      <c r="Z6" s="626">
        <v>0.8</v>
      </c>
      <c r="AA6" s="626"/>
      <c r="AB6" s="626"/>
      <c r="AC6" s="626"/>
      <c r="AD6" s="627">
        <v>132973</v>
      </c>
      <c r="AE6" s="627"/>
      <c r="AF6" s="627"/>
      <c r="AG6" s="627"/>
      <c r="AH6" s="627"/>
      <c r="AI6" s="627"/>
      <c r="AJ6" s="627"/>
      <c r="AK6" s="627"/>
      <c r="AL6" s="628">
        <v>2</v>
      </c>
      <c r="AM6" s="629"/>
      <c r="AN6" s="629"/>
      <c r="AO6" s="630"/>
      <c r="AP6" s="620" t="s">
        <v>222</v>
      </c>
      <c r="AQ6" s="621"/>
      <c r="AR6" s="621"/>
      <c r="AS6" s="621"/>
      <c r="AT6" s="621"/>
      <c r="AU6" s="621"/>
      <c r="AV6" s="621"/>
      <c r="AW6" s="621"/>
      <c r="AX6" s="621"/>
      <c r="AY6" s="621"/>
      <c r="AZ6" s="621"/>
      <c r="BA6" s="621"/>
      <c r="BB6" s="621"/>
      <c r="BC6" s="621"/>
      <c r="BD6" s="621"/>
      <c r="BE6" s="621"/>
      <c r="BF6" s="622"/>
      <c r="BG6" s="623">
        <v>2116781</v>
      </c>
      <c r="BH6" s="624"/>
      <c r="BI6" s="624"/>
      <c r="BJ6" s="624"/>
      <c r="BK6" s="624"/>
      <c r="BL6" s="624"/>
      <c r="BM6" s="624"/>
      <c r="BN6" s="625"/>
      <c r="BO6" s="626">
        <v>100</v>
      </c>
      <c r="BP6" s="626"/>
      <c r="BQ6" s="626"/>
      <c r="BR6" s="626"/>
      <c r="BS6" s="627">
        <v>27136</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109614</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109614</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789</v>
      </c>
      <c r="S7" s="624"/>
      <c r="T7" s="624"/>
      <c r="U7" s="624"/>
      <c r="V7" s="624"/>
      <c r="W7" s="624"/>
      <c r="X7" s="624"/>
      <c r="Y7" s="625"/>
      <c r="Z7" s="626">
        <v>0</v>
      </c>
      <c r="AA7" s="626"/>
      <c r="AB7" s="626"/>
      <c r="AC7" s="626"/>
      <c r="AD7" s="627">
        <v>789</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778963</v>
      </c>
      <c r="BH7" s="624"/>
      <c r="BI7" s="624"/>
      <c r="BJ7" s="624"/>
      <c r="BK7" s="624"/>
      <c r="BL7" s="624"/>
      <c r="BM7" s="624"/>
      <c r="BN7" s="625"/>
      <c r="BO7" s="626">
        <v>36.799999999999997</v>
      </c>
      <c r="BP7" s="626"/>
      <c r="BQ7" s="626"/>
      <c r="BR7" s="626"/>
      <c r="BS7" s="627">
        <v>27136</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4056538</v>
      </c>
      <c r="CS7" s="624"/>
      <c r="CT7" s="624"/>
      <c r="CU7" s="624"/>
      <c r="CV7" s="624"/>
      <c r="CW7" s="624"/>
      <c r="CX7" s="624"/>
      <c r="CY7" s="625"/>
      <c r="CZ7" s="626">
        <v>27.1</v>
      </c>
      <c r="DA7" s="626"/>
      <c r="DB7" s="626"/>
      <c r="DC7" s="626"/>
      <c r="DD7" s="632">
        <v>75977</v>
      </c>
      <c r="DE7" s="624"/>
      <c r="DF7" s="624"/>
      <c r="DG7" s="624"/>
      <c r="DH7" s="624"/>
      <c r="DI7" s="624"/>
      <c r="DJ7" s="624"/>
      <c r="DK7" s="624"/>
      <c r="DL7" s="624"/>
      <c r="DM7" s="624"/>
      <c r="DN7" s="624"/>
      <c r="DO7" s="624"/>
      <c r="DP7" s="625"/>
      <c r="DQ7" s="632">
        <v>1884982</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9001</v>
      </c>
      <c r="S8" s="624"/>
      <c r="T8" s="624"/>
      <c r="U8" s="624"/>
      <c r="V8" s="624"/>
      <c r="W8" s="624"/>
      <c r="X8" s="624"/>
      <c r="Y8" s="625"/>
      <c r="Z8" s="626">
        <v>0.1</v>
      </c>
      <c r="AA8" s="626"/>
      <c r="AB8" s="626"/>
      <c r="AC8" s="626"/>
      <c r="AD8" s="627">
        <v>9001</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27263</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4402588</v>
      </c>
      <c r="CS8" s="624"/>
      <c r="CT8" s="624"/>
      <c r="CU8" s="624"/>
      <c r="CV8" s="624"/>
      <c r="CW8" s="624"/>
      <c r="CX8" s="624"/>
      <c r="CY8" s="625"/>
      <c r="CZ8" s="626">
        <v>29.4</v>
      </c>
      <c r="DA8" s="626"/>
      <c r="DB8" s="626"/>
      <c r="DC8" s="626"/>
      <c r="DD8" s="632">
        <v>51477</v>
      </c>
      <c r="DE8" s="624"/>
      <c r="DF8" s="624"/>
      <c r="DG8" s="624"/>
      <c r="DH8" s="624"/>
      <c r="DI8" s="624"/>
      <c r="DJ8" s="624"/>
      <c r="DK8" s="624"/>
      <c r="DL8" s="624"/>
      <c r="DM8" s="624"/>
      <c r="DN8" s="624"/>
      <c r="DO8" s="624"/>
      <c r="DP8" s="625"/>
      <c r="DQ8" s="632">
        <v>2321203</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12518</v>
      </c>
      <c r="S9" s="624"/>
      <c r="T9" s="624"/>
      <c r="U9" s="624"/>
      <c r="V9" s="624"/>
      <c r="W9" s="624"/>
      <c r="X9" s="624"/>
      <c r="Y9" s="625"/>
      <c r="Z9" s="626">
        <v>0.1</v>
      </c>
      <c r="AA9" s="626"/>
      <c r="AB9" s="626"/>
      <c r="AC9" s="626"/>
      <c r="AD9" s="627">
        <v>12518</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610211</v>
      </c>
      <c r="BH9" s="624"/>
      <c r="BI9" s="624"/>
      <c r="BJ9" s="624"/>
      <c r="BK9" s="624"/>
      <c r="BL9" s="624"/>
      <c r="BM9" s="624"/>
      <c r="BN9" s="625"/>
      <c r="BO9" s="626">
        <v>28.8</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1587514</v>
      </c>
      <c r="CS9" s="624"/>
      <c r="CT9" s="624"/>
      <c r="CU9" s="624"/>
      <c r="CV9" s="624"/>
      <c r="CW9" s="624"/>
      <c r="CX9" s="624"/>
      <c r="CY9" s="625"/>
      <c r="CZ9" s="626">
        <v>10.6</v>
      </c>
      <c r="DA9" s="626"/>
      <c r="DB9" s="626"/>
      <c r="DC9" s="626"/>
      <c r="DD9" s="632">
        <v>204221</v>
      </c>
      <c r="DE9" s="624"/>
      <c r="DF9" s="624"/>
      <c r="DG9" s="624"/>
      <c r="DH9" s="624"/>
      <c r="DI9" s="624"/>
      <c r="DJ9" s="624"/>
      <c r="DK9" s="624"/>
      <c r="DL9" s="624"/>
      <c r="DM9" s="624"/>
      <c r="DN9" s="624"/>
      <c r="DO9" s="624"/>
      <c r="DP9" s="625"/>
      <c r="DQ9" s="632">
        <v>608645</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46489</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20089</v>
      </c>
      <c r="CS10" s="624"/>
      <c r="CT10" s="624"/>
      <c r="CU10" s="624"/>
      <c r="CV10" s="624"/>
      <c r="CW10" s="624"/>
      <c r="CX10" s="624"/>
      <c r="CY10" s="625"/>
      <c r="CZ10" s="626">
        <v>0.1</v>
      </c>
      <c r="DA10" s="626"/>
      <c r="DB10" s="626"/>
      <c r="DC10" s="626"/>
      <c r="DD10" s="632">
        <v>6080</v>
      </c>
      <c r="DE10" s="624"/>
      <c r="DF10" s="624"/>
      <c r="DG10" s="624"/>
      <c r="DH10" s="624"/>
      <c r="DI10" s="624"/>
      <c r="DJ10" s="624"/>
      <c r="DK10" s="624"/>
      <c r="DL10" s="624"/>
      <c r="DM10" s="624"/>
      <c r="DN10" s="624"/>
      <c r="DO10" s="624"/>
      <c r="DP10" s="625"/>
      <c r="DQ10" s="632">
        <v>13689</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516738</v>
      </c>
      <c r="S11" s="624"/>
      <c r="T11" s="624"/>
      <c r="U11" s="624"/>
      <c r="V11" s="624"/>
      <c r="W11" s="624"/>
      <c r="X11" s="624"/>
      <c r="Y11" s="625"/>
      <c r="Z11" s="628">
        <v>3.3</v>
      </c>
      <c r="AA11" s="629"/>
      <c r="AB11" s="629"/>
      <c r="AC11" s="635"/>
      <c r="AD11" s="632">
        <v>516738</v>
      </c>
      <c r="AE11" s="624"/>
      <c r="AF11" s="624"/>
      <c r="AG11" s="624"/>
      <c r="AH11" s="624"/>
      <c r="AI11" s="624"/>
      <c r="AJ11" s="624"/>
      <c r="AK11" s="625"/>
      <c r="AL11" s="628">
        <v>7.8</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95000</v>
      </c>
      <c r="BH11" s="624"/>
      <c r="BI11" s="624"/>
      <c r="BJ11" s="624"/>
      <c r="BK11" s="624"/>
      <c r="BL11" s="624"/>
      <c r="BM11" s="624"/>
      <c r="BN11" s="625"/>
      <c r="BO11" s="626">
        <v>4.5</v>
      </c>
      <c r="BP11" s="626"/>
      <c r="BQ11" s="626"/>
      <c r="BR11" s="626"/>
      <c r="BS11" s="627">
        <v>27136</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648388</v>
      </c>
      <c r="CS11" s="624"/>
      <c r="CT11" s="624"/>
      <c r="CU11" s="624"/>
      <c r="CV11" s="624"/>
      <c r="CW11" s="624"/>
      <c r="CX11" s="624"/>
      <c r="CY11" s="625"/>
      <c r="CZ11" s="626">
        <v>4.3</v>
      </c>
      <c r="DA11" s="626"/>
      <c r="DB11" s="626"/>
      <c r="DC11" s="626"/>
      <c r="DD11" s="632">
        <v>178559</v>
      </c>
      <c r="DE11" s="624"/>
      <c r="DF11" s="624"/>
      <c r="DG11" s="624"/>
      <c r="DH11" s="624"/>
      <c r="DI11" s="624"/>
      <c r="DJ11" s="624"/>
      <c r="DK11" s="624"/>
      <c r="DL11" s="624"/>
      <c r="DM11" s="624"/>
      <c r="DN11" s="624"/>
      <c r="DO11" s="624"/>
      <c r="DP11" s="625"/>
      <c r="DQ11" s="632">
        <v>300181</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1080738</v>
      </c>
      <c r="BH12" s="624"/>
      <c r="BI12" s="624"/>
      <c r="BJ12" s="624"/>
      <c r="BK12" s="624"/>
      <c r="BL12" s="624"/>
      <c r="BM12" s="624"/>
      <c r="BN12" s="625"/>
      <c r="BO12" s="626">
        <v>51.1</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215664</v>
      </c>
      <c r="CS12" s="624"/>
      <c r="CT12" s="624"/>
      <c r="CU12" s="624"/>
      <c r="CV12" s="624"/>
      <c r="CW12" s="624"/>
      <c r="CX12" s="624"/>
      <c r="CY12" s="625"/>
      <c r="CZ12" s="626">
        <v>1.4</v>
      </c>
      <c r="DA12" s="626"/>
      <c r="DB12" s="626"/>
      <c r="DC12" s="626"/>
      <c r="DD12" s="632">
        <v>8215</v>
      </c>
      <c r="DE12" s="624"/>
      <c r="DF12" s="624"/>
      <c r="DG12" s="624"/>
      <c r="DH12" s="624"/>
      <c r="DI12" s="624"/>
      <c r="DJ12" s="624"/>
      <c r="DK12" s="624"/>
      <c r="DL12" s="624"/>
      <c r="DM12" s="624"/>
      <c r="DN12" s="624"/>
      <c r="DO12" s="624"/>
      <c r="DP12" s="625"/>
      <c r="DQ12" s="632">
        <v>99890</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1061644</v>
      </c>
      <c r="BH13" s="624"/>
      <c r="BI13" s="624"/>
      <c r="BJ13" s="624"/>
      <c r="BK13" s="624"/>
      <c r="BL13" s="624"/>
      <c r="BM13" s="624"/>
      <c r="BN13" s="625"/>
      <c r="BO13" s="626">
        <v>50.2</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1101849</v>
      </c>
      <c r="CS13" s="624"/>
      <c r="CT13" s="624"/>
      <c r="CU13" s="624"/>
      <c r="CV13" s="624"/>
      <c r="CW13" s="624"/>
      <c r="CX13" s="624"/>
      <c r="CY13" s="625"/>
      <c r="CZ13" s="626">
        <v>7.4</v>
      </c>
      <c r="DA13" s="626"/>
      <c r="DB13" s="626"/>
      <c r="DC13" s="626"/>
      <c r="DD13" s="632">
        <v>652269</v>
      </c>
      <c r="DE13" s="624"/>
      <c r="DF13" s="624"/>
      <c r="DG13" s="624"/>
      <c r="DH13" s="624"/>
      <c r="DI13" s="624"/>
      <c r="DJ13" s="624"/>
      <c r="DK13" s="624"/>
      <c r="DL13" s="624"/>
      <c r="DM13" s="624"/>
      <c r="DN13" s="624"/>
      <c r="DO13" s="624"/>
      <c r="DP13" s="625"/>
      <c r="DQ13" s="632">
        <v>472068</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96405</v>
      </c>
      <c r="BH14" s="624"/>
      <c r="BI14" s="624"/>
      <c r="BJ14" s="624"/>
      <c r="BK14" s="624"/>
      <c r="BL14" s="624"/>
      <c r="BM14" s="624"/>
      <c r="BN14" s="625"/>
      <c r="BO14" s="626">
        <v>4.5999999999999996</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422616</v>
      </c>
      <c r="CS14" s="624"/>
      <c r="CT14" s="624"/>
      <c r="CU14" s="624"/>
      <c r="CV14" s="624"/>
      <c r="CW14" s="624"/>
      <c r="CX14" s="624"/>
      <c r="CY14" s="625"/>
      <c r="CZ14" s="626">
        <v>2.8</v>
      </c>
      <c r="DA14" s="626"/>
      <c r="DB14" s="626"/>
      <c r="DC14" s="626"/>
      <c r="DD14" s="632">
        <v>33355</v>
      </c>
      <c r="DE14" s="624"/>
      <c r="DF14" s="624"/>
      <c r="DG14" s="624"/>
      <c r="DH14" s="624"/>
      <c r="DI14" s="624"/>
      <c r="DJ14" s="624"/>
      <c r="DK14" s="624"/>
      <c r="DL14" s="624"/>
      <c r="DM14" s="624"/>
      <c r="DN14" s="624"/>
      <c r="DO14" s="624"/>
      <c r="DP14" s="625"/>
      <c r="DQ14" s="632">
        <v>369376</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10175</v>
      </c>
      <c r="S15" s="624"/>
      <c r="T15" s="624"/>
      <c r="U15" s="624"/>
      <c r="V15" s="624"/>
      <c r="W15" s="624"/>
      <c r="X15" s="624"/>
      <c r="Y15" s="625"/>
      <c r="Z15" s="626">
        <v>0.1</v>
      </c>
      <c r="AA15" s="626"/>
      <c r="AB15" s="626"/>
      <c r="AC15" s="626"/>
      <c r="AD15" s="627">
        <v>10175</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146651</v>
      </c>
      <c r="BH15" s="624"/>
      <c r="BI15" s="624"/>
      <c r="BJ15" s="624"/>
      <c r="BK15" s="624"/>
      <c r="BL15" s="624"/>
      <c r="BM15" s="624"/>
      <c r="BN15" s="625"/>
      <c r="BO15" s="626">
        <v>6.9</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1067933</v>
      </c>
      <c r="CS15" s="624"/>
      <c r="CT15" s="624"/>
      <c r="CU15" s="624"/>
      <c r="CV15" s="624"/>
      <c r="CW15" s="624"/>
      <c r="CX15" s="624"/>
      <c r="CY15" s="625"/>
      <c r="CZ15" s="626">
        <v>7.1</v>
      </c>
      <c r="DA15" s="626"/>
      <c r="DB15" s="626"/>
      <c r="DC15" s="626"/>
      <c r="DD15" s="632">
        <v>255235</v>
      </c>
      <c r="DE15" s="624"/>
      <c r="DF15" s="624"/>
      <c r="DG15" s="624"/>
      <c r="DH15" s="624"/>
      <c r="DI15" s="624"/>
      <c r="DJ15" s="624"/>
      <c r="DK15" s="624"/>
      <c r="DL15" s="624"/>
      <c r="DM15" s="624"/>
      <c r="DN15" s="624"/>
      <c r="DO15" s="624"/>
      <c r="DP15" s="625"/>
      <c r="DQ15" s="632">
        <v>668032</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37107</v>
      </c>
      <c r="S16" s="624"/>
      <c r="T16" s="624"/>
      <c r="U16" s="624"/>
      <c r="V16" s="624"/>
      <c r="W16" s="624"/>
      <c r="X16" s="624"/>
      <c r="Y16" s="625"/>
      <c r="Z16" s="626">
        <v>0.2</v>
      </c>
      <c r="AA16" s="626"/>
      <c r="AB16" s="626"/>
      <c r="AC16" s="626"/>
      <c r="AD16" s="627">
        <v>37107</v>
      </c>
      <c r="AE16" s="627"/>
      <c r="AF16" s="627"/>
      <c r="AG16" s="627"/>
      <c r="AH16" s="627"/>
      <c r="AI16" s="627"/>
      <c r="AJ16" s="627"/>
      <c r="AK16" s="627"/>
      <c r="AL16" s="628">
        <v>0.6</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v>14024</v>
      </c>
      <c r="BH16" s="624"/>
      <c r="BI16" s="624"/>
      <c r="BJ16" s="624"/>
      <c r="BK16" s="624"/>
      <c r="BL16" s="624"/>
      <c r="BM16" s="624"/>
      <c r="BN16" s="625"/>
      <c r="BO16" s="626">
        <v>0.7</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146968</v>
      </c>
      <c r="CS16" s="624"/>
      <c r="CT16" s="624"/>
      <c r="CU16" s="624"/>
      <c r="CV16" s="624"/>
      <c r="CW16" s="624"/>
      <c r="CX16" s="624"/>
      <c r="CY16" s="625"/>
      <c r="CZ16" s="626">
        <v>1</v>
      </c>
      <c r="DA16" s="626"/>
      <c r="DB16" s="626"/>
      <c r="DC16" s="626"/>
      <c r="DD16" s="632" t="s">
        <v>122</v>
      </c>
      <c r="DE16" s="624"/>
      <c r="DF16" s="624"/>
      <c r="DG16" s="624"/>
      <c r="DH16" s="624"/>
      <c r="DI16" s="624"/>
      <c r="DJ16" s="624"/>
      <c r="DK16" s="624"/>
      <c r="DL16" s="624"/>
      <c r="DM16" s="624"/>
      <c r="DN16" s="624"/>
      <c r="DO16" s="624"/>
      <c r="DP16" s="625"/>
      <c r="DQ16" s="632">
        <v>66579</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81277</v>
      </c>
      <c r="S17" s="624"/>
      <c r="T17" s="624"/>
      <c r="U17" s="624"/>
      <c r="V17" s="624"/>
      <c r="W17" s="624"/>
      <c r="X17" s="624"/>
      <c r="Y17" s="625"/>
      <c r="Z17" s="626">
        <v>0.5</v>
      </c>
      <c r="AA17" s="626"/>
      <c r="AB17" s="626"/>
      <c r="AC17" s="626"/>
      <c r="AD17" s="627">
        <v>81277</v>
      </c>
      <c r="AE17" s="627"/>
      <c r="AF17" s="627"/>
      <c r="AG17" s="627"/>
      <c r="AH17" s="627"/>
      <c r="AI17" s="627"/>
      <c r="AJ17" s="627"/>
      <c r="AK17" s="627"/>
      <c r="AL17" s="628">
        <v>1.2</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1192409</v>
      </c>
      <c r="CS17" s="624"/>
      <c r="CT17" s="624"/>
      <c r="CU17" s="624"/>
      <c r="CV17" s="624"/>
      <c r="CW17" s="624"/>
      <c r="CX17" s="624"/>
      <c r="CY17" s="625"/>
      <c r="CZ17" s="626">
        <v>8</v>
      </c>
      <c r="DA17" s="626"/>
      <c r="DB17" s="626"/>
      <c r="DC17" s="626"/>
      <c r="DD17" s="632" t="s">
        <v>122</v>
      </c>
      <c r="DE17" s="624"/>
      <c r="DF17" s="624"/>
      <c r="DG17" s="624"/>
      <c r="DH17" s="624"/>
      <c r="DI17" s="624"/>
      <c r="DJ17" s="624"/>
      <c r="DK17" s="624"/>
      <c r="DL17" s="624"/>
      <c r="DM17" s="624"/>
      <c r="DN17" s="624"/>
      <c r="DO17" s="624"/>
      <c r="DP17" s="625"/>
      <c r="DQ17" s="632">
        <v>1121283</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12402</v>
      </c>
      <c r="S18" s="624"/>
      <c r="T18" s="624"/>
      <c r="U18" s="624"/>
      <c r="V18" s="624"/>
      <c r="W18" s="624"/>
      <c r="X18" s="624"/>
      <c r="Y18" s="625"/>
      <c r="Z18" s="626">
        <v>0.1</v>
      </c>
      <c r="AA18" s="626"/>
      <c r="AB18" s="626"/>
      <c r="AC18" s="626"/>
      <c r="AD18" s="627">
        <v>12402</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68302</v>
      </c>
      <c r="S19" s="624"/>
      <c r="T19" s="624"/>
      <c r="U19" s="624"/>
      <c r="V19" s="624"/>
      <c r="W19" s="624"/>
      <c r="X19" s="624"/>
      <c r="Y19" s="625"/>
      <c r="Z19" s="626">
        <v>0.4</v>
      </c>
      <c r="AA19" s="626"/>
      <c r="AB19" s="626"/>
      <c r="AC19" s="626"/>
      <c r="AD19" s="627">
        <v>68302</v>
      </c>
      <c r="AE19" s="627"/>
      <c r="AF19" s="627"/>
      <c r="AG19" s="627"/>
      <c r="AH19" s="627"/>
      <c r="AI19" s="627"/>
      <c r="AJ19" s="627"/>
      <c r="AK19" s="627"/>
      <c r="AL19" s="628">
        <v>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573</v>
      </c>
      <c r="S20" s="624"/>
      <c r="T20" s="624"/>
      <c r="U20" s="624"/>
      <c r="V20" s="624"/>
      <c r="W20" s="624"/>
      <c r="X20" s="624"/>
      <c r="Y20" s="625"/>
      <c r="Z20" s="626">
        <v>0</v>
      </c>
      <c r="AA20" s="626"/>
      <c r="AB20" s="626"/>
      <c r="AC20" s="626"/>
      <c r="AD20" s="627">
        <v>573</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14972170</v>
      </c>
      <c r="CS20" s="624"/>
      <c r="CT20" s="624"/>
      <c r="CU20" s="624"/>
      <c r="CV20" s="624"/>
      <c r="CW20" s="624"/>
      <c r="CX20" s="624"/>
      <c r="CY20" s="625"/>
      <c r="CZ20" s="626">
        <v>100</v>
      </c>
      <c r="DA20" s="626"/>
      <c r="DB20" s="626"/>
      <c r="DC20" s="626"/>
      <c r="DD20" s="632">
        <v>1465388</v>
      </c>
      <c r="DE20" s="624"/>
      <c r="DF20" s="624"/>
      <c r="DG20" s="624"/>
      <c r="DH20" s="624"/>
      <c r="DI20" s="624"/>
      <c r="DJ20" s="624"/>
      <c r="DK20" s="624"/>
      <c r="DL20" s="624"/>
      <c r="DM20" s="624"/>
      <c r="DN20" s="624"/>
      <c r="DO20" s="624"/>
      <c r="DP20" s="625"/>
      <c r="DQ20" s="632">
        <v>8035542</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4328734</v>
      </c>
      <c r="S21" s="624"/>
      <c r="T21" s="624"/>
      <c r="U21" s="624"/>
      <c r="V21" s="624"/>
      <c r="W21" s="624"/>
      <c r="X21" s="624"/>
      <c r="Y21" s="625"/>
      <c r="Z21" s="626">
        <v>27.5</v>
      </c>
      <c r="AA21" s="626"/>
      <c r="AB21" s="626"/>
      <c r="AC21" s="626"/>
      <c r="AD21" s="627">
        <v>3724088</v>
      </c>
      <c r="AE21" s="627"/>
      <c r="AF21" s="627"/>
      <c r="AG21" s="627"/>
      <c r="AH21" s="627"/>
      <c r="AI21" s="627"/>
      <c r="AJ21" s="627"/>
      <c r="AK21" s="627"/>
      <c r="AL21" s="628">
        <v>55.9</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3724088</v>
      </c>
      <c r="S22" s="624"/>
      <c r="T22" s="624"/>
      <c r="U22" s="624"/>
      <c r="V22" s="624"/>
      <c r="W22" s="624"/>
      <c r="X22" s="624"/>
      <c r="Y22" s="625"/>
      <c r="Z22" s="626">
        <v>23.6</v>
      </c>
      <c r="AA22" s="626"/>
      <c r="AB22" s="626"/>
      <c r="AC22" s="626"/>
      <c r="AD22" s="627">
        <v>3724088</v>
      </c>
      <c r="AE22" s="627"/>
      <c r="AF22" s="627"/>
      <c r="AG22" s="627"/>
      <c r="AH22" s="627"/>
      <c r="AI22" s="627"/>
      <c r="AJ22" s="627"/>
      <c r="AK22" s="627"/>
      <c r="AL22" s="628">
        <v>55.9</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604646</v>
      </c>
      <c r="S23" s="624"/>
      <c r="T23" s="624"/>
      <c r="U23" s="624"/>
      <c r="V23" s="624"/>
      <c r="W23" s="624"/>
      <c r="X23" s="624"/>
      <c r="Y23" s="625"/>
      <c r="Z23" s="626">
        <v>3.8</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6177064</v>
      </c>
      <c r="CS24" s="613"/>
      <c r="CT24" s="613"/>
      <c r="CU24" s="613"/>
      <c r="CV24" s="613"/>
      <c r="CW24" s="613"/>
      <c r="CX24" s="613"/>
      <c r="CY24" s="614"/>
      <c r="CZ24" s="617">
        <v>41.3</v>
      </c>
      <c r="DA24" s="618"/>
      <c r="DB24" s="618"/>
      <c r="DC24" s="634"/>
      <c r="DD24" s="653">
        <v>4179616</v>
      </c>
      <c r="DE24" s="613"/>
      <c r="DF24" s="613"/>
      <c r="DG24" s="613"/>
      <c r="DH24" s="613"/>
      <c r="DI24" s="613"/>
      <c r="DJ24" s="613"/>
      <c r="DK24" s="614"/>
      <c r="DL24" s="653">
        <v>3833311</v>
      </c>
      <c r="DM24" s="613"/>
      <c r="DN24" s="613"/>
      <c r="DO24" s="613"/>
      <c r="DP24" s="613"/>
      <c r="DQ24" s="613"/>
      <c r="DR24" s="613"/>
      <c r="DS24" s="613"/>
      <c r="DT24" s="613"/>
      <c r="DU24" s="613"/>
      <c r="DV24" s="614"/>
      <c r="DW24" s="617">
        <v>57.4</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7246093</v>
      </c>
      <c r="S25" s="624"/>
      <c r="T25" s="624"/>
      <c r="U25" s="624"/>
      <c r="V25" s="624"/>
      <c r="W25" s="624"/>
      <c r="X25" s="624"/>
      <c r="Y25" s="625"/>
      <c r="Z25" s="626">
        <v>46</v>
      </c>
      <c r="AA25" s="626"/>
      <c r="AB25" s="626"/>
      <c r="AC25" s="626"/>
      <c r="AD25" s="627">
        <v>6641447</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2360126</v>
      </c>
      <c r="CS25" s="656"/>
      <c r="CT25" s="656"/>
      <c r="CU25" s="656"/>
      <c r="CV25" s="656"/>
      <c r="CW25" s="656"/>
      <c r="CX25" s="656"/>
      <c r="CY25" s="657"/>
      <c r="CZ25" s="628">
        <v>15.8</v>
      </c>
      <c r="DA25" s="654"/>
      <c r="DB25" s="654"/>
      <c r="DC25" s="658"/>
      <c r="DD25" s="632">
        <v>2183981</v>
      </c>
      <c r="DE25" s="656"/>
      <c r="DF25" s="656"/>
      <c r="DG25" s="656"/>
      <c r="DH25" s="656"/>
      <c r="DI25" s="656"/>
      <c r="DJ25" s="656"/>
      <c r="DK25" s="657"/>
      <c r="DL25" s="632">
        <v>2082265</v>
      </c>
      <c r="DM25" s="656"/>
      <c r="DN25" s="656"/>
      <c r="DO25" s="656"/>
      <c r="DP25" s="656"/>
      <c r="DQ25" s="656"/>
      <c r="DR25" s="656"/>
      <c r="DS25" s="656"/>
      <c r="DT25" s="656"/>
      <c r="DU25" s="656"/>
      <c r="DV25" s="657"/>
      <c r="DW25" s="628">
        <v>31.2</v>
      </c>
      <c r="DX25" s="654"/>
      <c r="DY25" s="654"/>
      <c r="DZ25" s="654"/>
      <c r="EA25" s="654"/>
      <c r="EB25" s="654"/>
      <c r="EC25" s="655"/>
    </row>
    <row r="26" spans="2:133" ht="11.25" customHeight="1" x14ac:dyDescent="0.15">
      <c r="B26" s="620" t="s">
        <v>284</v>
      </c>
      <c r="C26" s="621"/>
      <c r="D26" s="621"/>
      <c r="E26" s="621"/>
      <c r="F26" s="621"/>
      <c r="G26" s="621"/>
      <c r="H26" s="621"/>
      <c r="I26" s="621"/>
      <c r="J26" s="621"/>
      <c r="K26" s="621"/>
      <c r="L26" s="621"/>
      <c r="M26" s="621"/>
      <c r="N26" s="621"/>
      <c r="O26" s="621"/>
      <c r="P26" s="621"/>
      <c r="Q26" s="622"/>
      <c r="R26" s="623">
        <v>1659</v>
      </c>
      <c r="S26" s="624"/>
      <c r="T26" s="624"/>
      <c r="U26" s="624"/>
      <c r="V26" s="624"/>
      <c r="W26" s="624"/>
      <c r="X26" s="624"/>
      <c r="Y26" s="625"/>
      <c r="Z26" s="626">
        <v>0</v>
      </c>
      <c r="AA26" s="626"/>
      <c r="AB26" s="626"/>
      <c r="AC26" s="626"/>
      <c r="AD26" s="627">
        <v>1659</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1365847</v>
      </c>
      <c r="CS26" s="624"/>
      <c r="CT26" s="624"/>
      <c r="CU26" s="624"/>
      <c r="CV26" s="624"/>
      <c r="CW26" s="624"/>
      <c r="CX26" s="624"/>
      <c r="CY26" s="625"/>
      <c r="CZ26" s="628">
        <v>9.1</v>
      </c>
      <c r="DA26" s="654"/>
      <c r="DB26" s="654"/>
      <c r="DC26" s="658"/>
      <c r="DD26" s="632">
        <v>1308274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287</v>
      </c>
      <c r="C27" s="621"/>
      <c r="D27" s="621"/>
      <c r="E27" s="621"/>
      <c r="F27" s="621"/>
      <c r="G27" s="621"/>
      <c r="H27" s="621"/>
      <c r="I27" s="621"/>
      <c r="J27" s="621"/>
      <c r="K27" s="621"/>
      <c r="L27" s="621"/>
      <c r="M27" s="621"/>
      <c r="N27" s="621"/>
      <c r="O27" s="621"/>
      <c r="P27" s="621"/>
      <c r="Q27" s="622"/>
      <c r="R27" s="623">
        <v>38239</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2116781</v>
      </c>
      <c r="BH27" s="624"/>
      <c r="BI27" s="624"/>
      <c r="BJ27" s="624"/>
      <c r="BK27" s="624"/>
      <c r="BL27" s="624"/>
      <c r="BM27" s="624"/>
      <c r="BN27" s="625"/>
      <c r="BO27" s="626">
        <v>100</v>
      </c>
      <c r="BP27" s="626"/>
      <c r="BQ27" s="626"/>
      <c r="BR27" s="626"/>
      <c r="BS27" s="627">
        <v>27136</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2624529</v>
      </c>
      <c r="CS27" s="656"/>
      <c r="CT27" s="656"/>
      <c r="CU27" s="656"/>
      <c r="CV27" s="656"/>
      <c r="CW27" s="656"/>
      <c r="CX27" s="656"/>
      <c r="CY27" s="657"/>
      <c r="CZ27" s="628">
        <v>17.5</v>
      </c>
      <c r="DA27" s="654"/>
      <c r="DB27" s="654"/>
      <c r="DC27" s="658"/>
      <c r="DD27" s="632">
        <v>874352</v>
      </c>
      <c r="DE27" s="656"/>
      <c r="DF27" s="656"/>
      <c r="DG27" s="656"/>
      <c r="DH27" s="656"/>
      <c r="DI27" s="656"/>
      <c r="DJ27" s="656"/>
      <c r="DK27" s="657"/>
      <c r="DL27" s="632">
        <v>629763</v>
      </c>
      <c r="DM27" s="656"/>
      <c r="DN27" s="656"/>
      <c r="DO27" s="656"/>
      <c r="DP27" s="656"/>
      <c r="DQ27" s="656"/>
      <c r="DR27" s="656"/>
      <c r="DS27" s="656"/>
      <c r="DT27" s="656"/>
      <c r="DU27" s="656"/>
      <c r="DV27" s="657"/>
      <c r="DW27" s="628">
        <v>9.4</v>
      </c>
      <c r="DX27" s="654"/>
      <c r="DY27" s="654"/>
      <c r="DZ27" s="654"/>
      <c r="EA27" s="654"/>
      <c r="EB27" s="654"/>
      <c r="EC27" s="655"/>
    </row>
    <row r="28" spans="2:133" ht="11.25" customHeight="1" x14ac:dyDescent="0.15">
      <c r="B28" s="620" t="s">
        <v>290</v>
      </c>
      <c r="C28" s="621"/>
      <c r="D28" s="621"/>
      <c r="E28" s="621"/>
      <c r="F28" s="621"/>
      <c r="G28" s="621"/>
      <c r="H28" s="621"/>
      <c r="I28" s="621"/>
      <c r="J28" s="621"/>
      <c r="K28" s="621"/>
      <c r="L28" s="621"/>
      <c r="M28" s="621"/>
      <c r="N28" s="621"/>
      <c r="O28" s="621"/>
      <c r="P28" s="621"/>
      <c r="Q28" s="622"/>
      <c r="R28" s="623">
        <v>76178</v>
      </c>
      <c r="S28" s="624"/>
      <c r="T28" s="624"/>
      <c r="U28" s="624"/>
      <c r="V28" s="624"/>
      <c r="W28" s="624"/>
      <c r="X28" s="624"/>
      <c r="Y28" s="625"/>
      <c r="Z28" s="626">
        <v>0.5</v>
      </c>
      <c r="AA28" s="626"/>
      <c r="AB28" s="626"/>
      <c r="AC28" s="626"/>
      <c r="AD28" s="627">
        <v>6611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1192409</v>
      </c>
      <c r="CS28" s="624"/>
      <c r="CT28" s="624"/>
      <c r="CU28" s="624"/>
      <c r="CV28" s="624"/>
      <c r="CW28" s="624"/>
      <c r="CX28" s="624"/>
      <c r="CY28" s="625"/>
      <c r="CZ28" s="628">
        <v>8</v>
      </c>
      <c r="DA28" s="654"/>
      <c r="DB28" s="654"/>
      <c r="DC28" s="658"/>
      <c r="DD28" s="632">
        <v>1121283</v>
      </c>
      <c r="DE28" s="624"/>
      <c r="DF28" s="624"/>
      <c r="DG28" s="624"/>
      <c r="DH28" s="624"/>
      <c r="DI28" s="624"/>
      <c r="DJ28" s="624"/>
      <c r="DK28" s="625"/>
      <c r="DL28" s="632">
        <v>1121283</v>
      </c>
      <c r="DM28" s="624"/>
      <c r="DN28" s="624"/>
      <c r="DO28" s="624"/>
      <c r="DP28" s="624"/>
      <c r="DQ28" s="624"/>
      <c r="DR28" s="624"/>
      <c r="DS28" s="624"/>
      <c r="DT28" s="624"/>
      <c r="DU28" s="624"/>
      <c r="DV28" s="625"/>
      <c r="DW28" s="628">
        <v>16.8</v>
      </c>
      <c r="DX28" s="654"/>
      <c r="DY28" s="654"/>
      <c r="DZ28" s="654"/>
      <c r="EA28" s="654"/>
      <c r="EB28" s="654"/>
      <c r="EC28" s="655"/>
    </row>
    <row r="29" spans="2:133" ht="11.25" customHeight="1" x14ac:dyDescent="0.15">
      <c r="B29" s="620" t="s">
        <v>292</v>
      </c>
      <c r="C29" s="621"/>
      <c r="D29" s="621"/>
      <c r="E29" s="621"/>
      <c r="F29" s="621"/>
      <c r="G29" s="621"/>
      <c r="H29" s="621"/>
      <c r="I29" s="621"/>
      <c r="J29" s="621"/>
      <c r="K29" s="621"/>
      <c r="L29" s="621"/>
      <c r="M29" s="621"/>
      <c r="N29" s="621"/>
      <c r="O29" s="621"/>
      <c r="P29" s="621"/>
      <c r="Q29" s="622"/>
      <c r="R29" s="623">
        <v>12009</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1191909</v>
      </c>
      <c r="CS29" s="656"/>
      <c r="CT29" s="656"/>
      <c r="CU29" s="656"/>
      <c r="CV29" s="656"/>
      <c r="CW29" s="656"/>
      <c r="CX29" s="656"/>
      <c r="CY29" s="657"/>
      <c r="CZ29" s="628">
        <v>8</v>
      </c>
      <c r="DA29" s="654"/>
      <c r="DB29" s="654"/>
      <c r="DC29" s="658"/>
      <c r="DD29" s="632">
        <v>1120783</v>
      </c>
      <c r="DE29" s="656"/>
      <c r="DF29" s="656"/>
      <c r="DG29" s="656"/>
      <c r="DH29" s="656"/>
      <c r="DI29" s="656"/>
      <c r="DJ29" s="656"/>
      <c r="DK29" s="657"/>
      <c r="DL29" s="632">
        <v>1120783</v>
      </c>
      <c r="DM29" s="656"/>
      <c r="DN29" s="656"/>
      <c r="DO29" s="656"/>
      <c r="DP29" s="656"/>
      <c r="DQ29" s="656"/>
      <c r="DR29" s="656"/>
      <c r="DS29" s="656"/>
      <c r="DT29" s="656"/>
      <c r="DU29" s="656"/>
      <c r="DV29" s="657"/>
      <c r="DW29" s="628">
        <v>16.8</v>
      </c>
      <c r="DX29" s="654"/>
      <c r="DY29" s="654"/>
      <c r="DZ29" s="654"/>
      <c r="EA29" s="654"/>
      <c r="EB29" s="654"/>
      <c r="EC29" s="655"/>
    </row>
    <row r="30" spans="2:133" ht="11.25" customHeight="1" x14ac:dyDescent="0.15">
      <c r="B30" s="620" t="s">
        <v>294</v>
      </c>
      <c r="C30" s="621"/>
      <c r="D30" s="621"/>
      <c r="E30" s="621"/>
      <c r="F30" s="621"/>
      <c r="G30" s="621"/>
      <c r="H30" s="621"/>
      <c r="I30" s="621"/>
      <c r="J30" s="621"/>
      <c r="K30" s="621"/>
      <c r="L30" s="621"/>
      <c r="M30" s="621"/>
      <c r="N30" s="621"/>
      <c r="O30" s="621"/>
      <c r="P30" s="621"/>
      <c r="Q30" s="622"/>
      <c r="R30" s="623">
        <v>2234744</v>
      </c>
      <c r="S30" s="624"/>
      <c r="T30" s="624"/>
      <c r="U30" s="624"/>
      <c r="V30" s="624"/>
      <c r="W30" s="624"/>
      <c r="X30" s="624"/>
      <c r="Y30" s="625"/>
      <c r="Z30" s="626">
        <v>14.2</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1146737</v>
      </c>
      <c r="CS30" s="624"/>
      <c r="CT30" s="624"/>
      <c r="CU30" s="624"/>
      <c r="CV30" s="624"/>
      <c r="CW30" s="624"/>
      <c r="CX30" s="624"/>
      <c r="CY30" s="625"/>
      <c r="CZ30" s="628">
        <v>7.7</v>
      </c>
      <c r="DA30" s="654"/>
      <c r="DB30" s="654"/>
      <c r="DC30" s="658"/>
      <c r="DD30" s="632">
        <v>1078516</v>
      </c>
      <c r="DE30" s="624"/>
      <c r="DF30" s="624"/>
      <c r="DG30" s="624"/>
      <c r="DH30" s="624"/>
      <c r="DI30" s="624"/>
      <c r="DJ30" s="624"/>
      <c r="DK30" s="625"/>
      <c r="DL30" s="632">
        <v>1078516</v>
      </c>
      <c r="DM30" s="624"/>
      <c r="DN30" s="624"/>
      <c r="DO30" s="624"/>
      <c r="DP30" s="624"/>
      <c r="DQ30" s="624"/>
      <c r="DR30" s="624"/>
      <c r="DS30" s="624"/>
      <c r="DT30" s="624"/>
      <c r="DU30" s="624"/>
      <c r="DV30" s="625"/>
      <c r="DW30" s="628">
        <v>16.100000000000001</v>
      </c>
      <c r="DX30" s="654"/>
      <c r="DY30" s="654"/>
      <c r="DZ30" s="654"/>
      <c r="EA30" s="654"/>
      <c r="EB30" s="654"/>
      <c r="EC30" s="655"/>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99.4</v>
      </c>
      <c r="BH31" s="667"/>
      <c r="BI31" s="667"/>
      <c r="BJ31" s="667"/>
      <c r="BK31" s="667"/>
      <c r="BL31" s="667"/>
      <c r="BM31" s="618">
        <v>97.6</v>
      </c>
      <c r="BN31" s="667"/>
      <c r="BO31" s="667"/>
      <c r="BP31" s="667"/>
      <c r="BQ31" s="668"/>
      <c r="BR31" s="679">
        <v>99.1</v>
      </c>
      <c r="BS31" s="667"/>
      <c r="BT31" s="667"/>
      <c r="BU31" s="667"/>
      <c r="BV31" s="667"/>
      <c r="BW31" s="667"/>
      <c r="BX31" s="618">
        <v>97.1</v>
      </c>
      <c r="BY31" s="667"/>
      <c r="BZ31" s="667"/>
      <c r="CA31" s="667"/>
      <c r="CB31" s="668"/>
      <c r="CD31" s="661"/>
      <c r="CE31" s="662"/>
      <c r="CF31" s="620" t="s">
        <v>301</v>
      </c>
      <c r="CG31" s="621"/>
      <c r="CH31" s="621"/>
      <c r="CI31" s="621"/>
      <c r="CJ31" s="621"/>
      <c r="CK31" s="621"/>
      <c r="CL31" s="621"/>
      <c r="CM31" s="621"/>
      <c r="CN31" s="621"/>
      <c r="CO31" s="621"/>
      <c r="CP31" s="621"/>
      <c r="CQ31" s="622"/>
      <c r="CR31" s="623">
        <v>45172</v>
      </c>
      <c r="CS31" s="656"/>
      <c r="CT31" s="656"/>
      <c r="CU31" s="656"/>
      <c r="CV31" s="656"/>
      <c r="CW31" s="656"/>
      <c r="CX31" s="656"/>
      <c r="CY31" s="657"/>
      <c r="CZ31" s="628">
        <v>0.3</v>
      </c>
      <c r="DA31" s="654"/>
      <c r="DB31" s="654"/>
      <c r="DC31" s="658"/>
      <c r="DD31" s="632">
        <v>42267</v>
      </c>
      <c r="DE31" s="656"/>
      <c r="DF31" s="656"/>
      <c r="DG31" s="656"/>
      <c r="DH31" s="656"/>
      <c r="DI31" s="656"/>
      <c r="DJ31" s="656"/>
      <c r="DK31" s="657"/>
      <c r="DL31" s="632">
        <v>42267</v>
      </c>
      <c r="DM31" s="656"/>
      <c r="DN31" s="656"/>
      <c r="DO31" s="656"/>
      <c r="DP31" s="656"/>
      <c r="DQ31" s="656"/>
      <c r="DR31" s="656"/>
      <c r="DS31" s="656"/>
      <c r="DT31" s="656"/>
      <c r="DU31" s="656"/>
      <c r="DV31" s="657"/>
      <c r="DW31" s="628">
        <v>0.6</v>
      </c>
      <c r="DX31" s="654"/>
      <c r="DY31" s="654"/>
      <c r="DZ31" s="654"/>
      <c r="EA31" s="654"/>
      <c r="EB31" s="654"/>
      <c r="EC31" s="655"/>
    </row>
    <row r="32" spans="2:133" ht="11.25" customHeight="1" x14ac:dyDescent="0.15">
      <c r="B32" s="620" t="s">
        <v>302</v>
      </c>
      <c r="C32" s="621"/>
      <c r="D32" s="621"/>
      <c r="E32" s="621"/>
      <c r="F32" s="621"/>
      <c r="G32" s="621"/>
      <c r="H32" s="621"/>
      <c r="I32" s="621"/>
      <c r="J32" s="621"/>
      <c r="K32" s="621"/>
      <c r="L32" s="621"/>
      <c r="M32" s="621"/>
      <c r="N32" s="621"/>
      <c r="O32" s="621"/>
      <c r="P32" s="621"/>
      <c r="Q32" s="622"/>
      <c r="R32" s="623">
        <v>910814</v>
      </c>
      <c r="S32" s="624"/>
      <c r="T32" s="624"/>
      <c r="U32" s="624"/>
      <c r="V32" s="624"/>
      <c r="W32" s="624"/>
      <c r="X32" s="624"/>
      <c r="Y32" s="625"/>
      <c r="Z32" s="626">
        <v>5.8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99.5</v>
      </c>
      <c r="BH32" s="656"/>
      <c r="BI32" s="656"/>
      <c r="BJ32" s="656"/>
      <c r="BK32" s="656"/>
      <c r="BL32" s="656"/>
      <c r="BM32" s="629">
        <v>98.3</v>
      </c>
      <c r="BN32" s="656"/>
      <c r="BO32" s="656"/>
      <c r="BP32" s="656"/>
      <c r="BQ32" s="678"/>
      <c r="BR32" s="680">
        <v>99</v>
      </c>
      <c r="BS32" s="656"/>
      <c r="BT32" s="656"/>
      <c r="BU32" s="656"/>
      <c r="BV32" s="656"/>
      <c r="BW32" s="656"/>
      <c r="BX32" s="629">
        <v>98.4</v>
      </c>
      <c r="BY32" s="656"/>
      <c r="BZ32" s="656"/>
      <c r="CA32" s="656"/>
      <c r="CB32" s="678"/>
      <c r="CD32" s="663"/>
      <c r="CE32" s="664"/>
      <c r="CF32" s="620" t="s">
        <v>305</v>
      </c>
      <c r="CG32" s="621"/>
      <c r="CH32" s="621"/>
      <c r="CI32" s="621"/>
      <c r="CJ32" s="621"/>
      <c r="CK32" s="621"/>
      <c r="CL32" s="621"/>
      <c r="CM32" s="621"/>
      <c r="CN32" s="621"/>
      <c r="CO32" s="621"/>
      <c r="CP32" s="621"/>
      <c r="CQ32" s="622"/>
      <c r="CR32" s="623">
        <v>500</v>
      </c>
      <c r="CS32" s="624"/>
      <c r="CT32" s="624"/>
      <c r="CU32" s="624"/>
      <c r="CV32" s="624"/>
      <c r="CW32" s="624"/>
      <c r="CX32" s="624"/>
      <c r="CY32" s="625"/>
      <c r="CZ32" s="628">
        <v>0</v>
      </c>
      <c r="DA32" s="654"/>
      <c r="DB32" s="654"/>
      <c r="DC32" s="658"/>
      <c r="DD32" s="632">
        <v>500</v>
      </c>
      <c r="DE32" s="624"/>
      <c r="DF32" s="624"/>
      <c r="DG32" s="624"/>
      <c r="DH32" s="624"/>
      <c r="DI32" s="624"/>
      <c r="DJ32" s="624"/>
      <c r="DK32" s="625"/>
      <c r="DL32" s="632">
        <v>500</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306</v>
      </c>
      <c r="C33" s="621"/>
      <c r="D33" s="621"/>
      <c r="E33" s="621"/>
      <c r="F33" s="621"/>
      <c r="G33" s="621"/>
      <c r="H33" s="621"/>
      <c r="I33" s="621"/>
      <c r="J33" s="621"/>
      <c r="K33" s="621"/>
      <c r="L33" s="621"/>
      <c r="M33" s="621"/>
      <c r="N33" s="621"/>
      <c r="O33" s="621"/>
      <c r="P33" s="621"/>
      <c r="Q33" s="622"/>
      <c r="R33" s="623">
        <v>23007</v>
      </c>
      <c r="S33" s="624"/>
      <c r="T33" s="624"/>
      <c r="U33" s="624"/>
      <c r="V33" s="624"/>
      <c r="W33" s="624"/>
      <c r="X33" s="624"/>
      <c r="Y33" s="625"/>
      <c r="Z33" s="626">
        <v>0.1</v>
      </c>
      <c r="AA33" s="626"/>
      <c r="AB33" s="626"/>
      <c r="AC33" s="626"/>
      <c r="AD33" s="627">
        <v>15144</v>
      </c>
      <c r="AE33" s="627"/>
      <c r="AF33" s="627"/>
      <c r="AG33" s="627"/>
      <c r="AH33" s="627"/>
      <c r="AI33" s="627"/>
      <c r="AJ33" s="627"/>
      <c r="AK33" s="627"/>
      <c r="AL33" s="628">
        <v>0.2</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99.1</v>
      </c>
      <c r="BH33" s="682"/>
      <c r="BI33" s="682"/>
      <c r="BJ33" s="682"/>
      <c r="BK33" s="682"/>
      <c r="BL33" s="682"/>
      <c r="BM33" s="683">
        <v>96.6</v>
      </c>
      <c r="BN33" s="682"/>
      <c r="BO33" s="682"/>
      <c r="BP33" s="682"/>
      <c r="BQ33" s="684"/>
      <c r="BR33" s="681">
        <v>99.1</v>
      </c>
      <c r="BS33" s="682"/>
      <c r="BT33" s="682"/>
      <c r="BU33" s="682"/>
      <c r="BV33" s="682"/>
      <c r="BW33" s="682"/>
      <c r="BX33" s="683">
        <v>95.6</v>
      </c>
      <c r="BY33" s="682"/>
      <c r="BZ33" s="682"/>
      <c r="CA33" s="682"/>
      <c r="CB33" s="684"/>
      <c r="CD33" s="620" t="s">
        <v>308</v>
      </c>
      <c r="CE33" s="621"/>
      <c r="CF33" s="621"/>
      <c r="CG33" s="621"/>
      <c r="CH33" s="621"/>
      <c r="CI33" s="621"/>
      <c r="CJ33" s="621"/>
      <c r="CK33" s="621"/>
      <c r="CL33" s="621"/>
      <c r="CM33" s="621"/>
      <c r="CN33" s="621"/>
      <c r="CO33" s="621"/>
      <c r="CP33" s="621"/>
      <c r="CQ33" s="622"/>
      <c r="CR33" s="623">
        <v>7182750</v>
      </c>
      <c r="CS33" s="656"/>
      <c r="CT33" s="656"/>
      <c r="CU33" s="656"/>
      <c r="CV33" s="656"/>
      <c r="CW33" s="656"/>
      <c r="CX33" s="656"/>
      <c r="CY33" s="657"/>
      <c r="CZ33" s="628">
        <v>48</v>
      </c>
      <c r="DA33" s="654"/>
      <c r="DB33" s="654"/>
      <c r="DC33" s="658"/>
      <c r="DD33" s="632">
        <v>3559909</v>
      </c>
      <c r="DE33" s="656"/>
      <c r="DF33" s="656"/>
      <c r="DG33" s="656"/>
      <c r="DH33" s="656"/>
      <c r="DI33" s="656"/>
      <c r="DJ33" s="656"/>
      <c r="DK33" s="657"/>
      <c r="DL33" s="632">
        <v>2142634</v>
      </c>
      <c r="DM33" s="656"/>
      <c r="DN33" s="656"/>
      <c r="DO33" s="656"/>
      <c r="DP33" s="656"/>
      <c r="DQ33" s="656"/>
      <c r="DR33" s="656"/>
      <c r="DS33" s="656"/>
      <c r="DT33" s="656"/>
      <c r="DU33" s="656"/>
      <c r="DV33" s="657"/>
      <c r="DW33" s="628">
        <v>32.1</v>
      </c>
      <c r="DX33" s="654"/>
      <c r="DY33" s="654"/>
      <c r="DZ33" s="654"/>
      <c r="EA33" s="654"/>
      <c r="EB33" s="654"/>
      <c r="EC33" s="655"/>
    </row>
    <row r="34" spans="2:133" ht="11.25" customHeight="1" x14ac:dyDescent="0.15">
      <c r="B34" s="620" t="s">
        <v>309</v>
      </c>
      <c r="C34" s="621"/>
      <c r="D34" s="621"/>
      <c r="E34" s="621"/>
      <c r="F34" s="621"/>
      <c r="G34" s="621"/>
      <c r="H34" s="621"/>
      <c r="I34" s="621"/>
      <c r="J34" s="621"/>
      <c r="K34" s="621"/>
      <c r="L34" s="621"/>
      <c r="M34" s="621"/>
      <c r="N34" s="621"/>
      <c r="O34" s="621"/>
      <c r="P34" s="621"/>
      <c r="Q34" s="622"/>
      <c r="R34" s="623">
        <v>1588576</v>
      </c>
      <c r="S34" s="624"/>
      <c r="T34" s="624"/>
      <c r="U34" s="624"/>
      <c r="V34" s="624"/>
      <c r="W34" s="624"/>
      <c r="X34" s="624"/>
      <c r="Y34" s="625"/>
      <c r="Z34" s="626">
        <v>10.1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1566974</v>
      </c>
      <c r="CS34" s="624"/>
      <c r="CT34" s="624"/>
      <c r="CU34" s="624"/>
      <c r="CV34" s="624"/>
      <c r="CW34" s="624"/>
      <c r="CX34" s="624"/>
      <c r="CY34" s="625"/>
      <c r="CZ34" s="628">
        <v>10.5</v>
      </c>
      <c r="DA34" s="654"/>
      <c r="DB34" s="654"/>
      <c r="DC34" s="658"/>
      <c r="DD34" s="632">
        <v>762106</v>
      </c>
      <c r="DE34" s="624"/>
      <c r="DF34" s="624"/>
      <c r="DG34" s="624"/>
      <c r="DH34" s="624"/>
      <c r="DI34" s="624"/>
      <c r="DJ34" s="624"/>
      <c r="DK34" s="625"/>
      <c r="DL34" s="632">
        <v>589478</v>
      </c>
      <c r="DM34" s="624"/>
      <c r="DN34" s="624"/>
      <c r="DO34" s="624"/>
      <c r="DP34" s="624"/>
      <c r="DQ34" s="624"/>
      <c r="DR34" s="624"/>
      <c r="DS34" s="624"/>
      <c r="DT34" s="624"/>
      <c r="DU34" s="624"/>
      <c r="DV34" s="625"/>
      <c r="DW34" s="628">
        <v>8.8000000000000007</v>
      </c>
      <c r="DX34" s="654"/>
      <c r="DY34" s="654"/>
      <c r="DZ34" s="654"/>
      <c r="EA34" s="654"/>
      <c r="EB34" s="654"/>
      <c r="EC34" s="655"/>
    </row>
    <row r="35" spans="2:133" ht="11.25" customHeight="1" x14ac:dyDescent="0.15">
      <c r="B35" s="620" t="s">
        <v>311</v>
      </c>
      <c r="C35" s="621"/>
      <c r="D35" s="621"/>
      <c r="E35" s="621"/>
      <c r="F35" s="621"/>
      <c r="G35" s="621"/>
      <c r="H35" s="621"/>
      <c r="I35" s="621"/>
      <c r="J35" s="621"/>
      <c r="K35" s="621"/>
      <c r="L35" s="621"/>
      <c r="M35" s="621"/>
      <c r="N35" s="621"/>
      <c r="O35" s="621"/>
      <c r="P35" s="621"/>
      <c r="Q35" s="622"/>
      <c r="R35" s="623">
        <v>1172647</v>
      </c>
      <c r="S35" s="624"/>
      <c r="T35" s="624"/>
      <c r="U35" s="624"/>
      <c r="V35" s="624"/>
      <c r="W35" s="624"/>
      <c r="X35" s="624"/>
      <c r="Y35" s="625"/>
      <c r="Z35" s="626">
        <v>7.4</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92562</v>
      </c>
      <c r="CS35" s="656"/>
      <c r="CT35" s="656"/>
      <c r="CU35" s="656"/>
      <c r="CV35" s="656"/>
      <c r="CW35" s="656"/>
      <c r="CX35" s="656"/>
      <c r="CY35" s="657"/>
      <c r="CZ35" s="628">
        <v>0.6</v>
      </c>
      <c r="DA35" s="654"/>
      <c r="DB35" s="654"/>
      <c r="DC35" s="658"/>
      <c r="DD35" s="632">
        <v>78800</v>
      </c>
      <c r="DE35" s="656"/>
      <c r="DF35" s="656"/>
      <c r="DG35" s="656"/>
      <c r="DH35" s="656"/>
      <c r="DI35" s="656"/>
      <c r="DJ35" s="656"/>
      <c r="DK35" s="657"/>
      <c r="DL35" s="632">
        <v>78800</v>
      </c>
      <c r="DM35" s="656"/>
      <c r="DN35" s="656"/>
      <c r="DO35" s="656"/>
      <c r="DP35" s="656"/>
      <c r="DQ35" s="656"/>
      <c r="DR35" s="656"/>
      <c r="DS35" s="656"/>
      <c r="DT35" s="656"/>
      <c r="DU35" s="656"/>
      <c r="DV35" s="657"/>
      <c r="DW35" s="628">
        <v>1.2</v>
      </c>
      <c r="DX35" s="654"/>
      <c r="DY35" s="654"/>
      <c r="DZ35" s="654"/>
      <c r="EA35" s="654"/>
      <c r="EB35" s="654"/>
      <c r="EC35" s="655"/>
    </row>
    <row r="36" spans="2:133" ht="11.25" customHeight="1" x14ac:dyDescent="0.15">
      <c r="B36" s="620" t="s">
        <v>315</v>
      </c>
      <c r="C36" s="621"/>
      <c r="D36" s="621"/>
      <c r="E36" s="621"/>
      <c r="F36" s="621"/>
      <c r="G36" s="621"/>
      <c r="H36" s="621"/>
      <c r="I36" s="621"/>
      <c r="J36" s="621"/>
      <c r="K36" s="621"/>
      <c r="L36" s="621"/>
      <c r="M36" s="621"/>
      <c r="N36" s="621"/>
      <c r="O36" s="621"/>
      <c r="P36" s="621"/>
      <c r="Q36" s="622"/>
      <c r="R36" s="623">
        <v>670989</v>
      </c>
      <c r="S36" s="624"/>
      <c r="T36" s="624"/>
      <c r="U36" s="624"/>
      <c r="V36" s="624"/>
      <c r="W36" s="624"/>
      <c r="X36" s="624"/>
      <c r="Y36" s="625"/>
      <c r="Z36" s="626">
        <v>4.3</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1858482</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14334</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2415970</v>
      </c>
      <c r="CS36" s="624"/>
      <c r="CT36" s="624"/>
      <c r="CU36" s="624"/>
      <c r="CV36" s="624"/>
      <c r="CW36" s="624"/>
      <c r="CX36" s="624"/>
      <c r="CY36" s="625"/>
      <c r="CZ36" s="628">
        <v>16.100000000000001</v>
      </c>
      <c r="DA36" s="654"/>
      <c r="DB36" s="654"/>
      <c r="DC36" s="658"/>
      <c r="DD36" s="632">
        <v>1054870</v>
      </c>
      <c r="DE36" s="624"/>
      <c r="DF36" s="624"/>
      <c r="DG36" s="624"/>
      <c r="DH36" s="624"/>
      <c r="DI36" s="624"/>
      <c r="DJ36" s="624"/>
      <c r="DK36" s="625"/>
      <c r="DL36" s="632">
        <v>490440</v>
      </c>
      <c r="DM36" s="624"/>
      <c r="DN36" s="624"/>
      <c r="DO36" s="624"/>
      <c r="DP36" s="624"/>
      <c r="DQ36" s="624"/>
      <c r="DR36" s="624"/>
      <c r="DS36" s="624"/>
      <c r="DT36" s="624"/>
      <c r="DU36" s="624"/>
      <c r="DV36" s="625"/>
      <c r="DW36" s="628">
        <v>7.3</v>
      </c>
      <c r="DX36" s="654"/>
      <c r="DY36" s="654"/>
      <c r="DZ36" s="654"/>
      <c r="EA36" s="654"/>
      <c r="EB36" s="654"/>
      <c r="EC36" s="655"/>
    </row>
    <row r="37" spans="2:133" ht="11.25" customHeight="1" x14ac:dyDescent="0.15">
      <c r="B37" s="620" t="s">
        <v>319</v>
      </c>
      <c r="C37" s="621"/>
      <c r="D37" s="621"/>
      <c r="E37" s="621"/>
      <c r="F37" s="621"/>
      <c r="G37" s="621"/>
      <c r="H37" s="621"/>
      <c r="I37" s="621"/>
      <c r="J37" s="621"/>
      <c r="K37" s="621"/>
      <c r="L37" s="621"/>
      <c r="M37" s="621"/>
      <c r="N37" s="621"/>
      <c r="O37" s="621"/>
      <c r="P37" s="621"/>
      <c r="Q37" s="622"/>
      <c r="R37" s="623">
        <v>315153</v>
      </c>
      <c r="S37" s="624"/>
      <c r="T37" s="624"/>
      <c r="U37" s="624"/>
      <c r="V37" s="624"/>
      <c r="W37" s="624"/>
      <c r="X37" s="624"/>
      <c r="Y37" s="625"/>
      <c r="Z37" s="626">
        <v>2</v>
      </c>
      <c r="AA37" s="626"/>
      <c r="AB37" s="626"/>
      <c r="AC37" s="626"/>
      <c r="AD37" s="627" t="s">
        <v>122</v>
      </c>
      <c r="AE37" s="627"/>
      <c r="AF37" s="627"/>
      <c r="AG37" s="627"/>
      <c r="AH37" s="627"/>
      <c r="AI37" s="627"/>
      <c r="AJ37" s="627"/>
      <c r="AK37" s="627"/>
      <c r="AL37" s="628" t="s">
        <v>122</v>
      </c>
      <c r="AM37" s="629"/>
      <c r="AN37" s="629"/>
      <c r="AO37" s="630"/>
      <c r="AQ37" s="686" t="s">
        <v>320</v>
      </c>
      <c r="AR37" s="687"/>
      <c r="AS37" s="687"/>
      <c r="AT37" s="687"/>
      <c r="AU37" s="687"/>
      <c r="AV37" s="687"/>
      <c r="AW37" s="687"/>
      <c r="AX37" s="687"/>
      <c r="AY37" s="688"/>
      <c r="AZ37" s="623">
        <v>314969</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-118756</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765591</v>
      </c>
      <c r="CS37" s="656"/>
      <c r="CT37" s="656"/>
      <c r="CU37" s="656"/>
      <c r="CV37" s="656"/>
      <c r="CW37" s="656"/>
      <c r="CX37" s="656"/>
      <c r="CY37" s="657"/>
      <c r="CZ37" s="628">
        <v>5.0999999999999996</v>
      </c>
      <c r="DA37" s="654"/>
      <c r="DB37" s="654"/>
      <c r="DC37" s="658"/>
      <c r="DD37" s="632">
        <v>137591</v>
      </c>
      <c r="DE37" s="656"/>
      <c r="DF37" s="656"/>
      <c r="DG37" s="656"/>
      <c r="DH37" s="656"/>
      <c r="DI37" s="656"/>
      <c r="DJ37" s="656"/>
      <c r="DK37" s="657"/>
      <c r="DL37" s="632">
        <v>132139</v>
      </c>
      <c r="DM37" s="656"/>
      <c r="DN37" s="656"/>
      <c r="DO37" s="656"/>
      <c r="DP37" s="656"/>
      <c r="DQ37" s="656"/>
      <c r="DR37" s="656"/>
      <c r="DS37" s="656"/>
      <c r="DT37" s="656"/>
      <c r="DU37" s="656"/>
      <c r="DV37" s="657"/>
      <c r="DW37" s="628">
        <v>2</v>
      </c>
      <c r="DX37" s="654"/>
      <c r="DY37" s="654"/>
      <c r="DZ37" s="654"/>
      <c r="EA37" s="654"/>
      <c r="EB37" s="654"/>
      <c r="EC37" s="655"/>
    </row>
    <row r="38" spans="2:133" ht="11.25" customHeight="1" x14ac:dyDescent="0.15">
      <c r="B38" s="620" t="s">
        <v>323</v>
      </c>
      <c r="C38" s="621"/>
      <c r="D38" s="621"/>
      <c r="E38" s="621"/>
      <c r="F38" s="621"/>
      <c r="G38" s="621"/>
      <c r="H38" s="621"/>
      <c r="I38" s="621"/>
      <c r="J38" s="621"/>
      <c r="K38" s="621"/>
      <c r="L38" s="621"/>
      <c r="M38" s="621"/>
      <c r="N38" s="621"/>
      <c r="O38" s="621"/>
      <c r="P38" s="621"/>
      <c r="Q38" s="622"/>
      <c r="R38" s="623">
        <v>1473960</v>
      </c>
      <c r="S38" s="624"/>
      <c r="T38" s="624"/>
      <c r="U38" s="624"/>
      <c r="V38" s="624"/>
      <c r="W38" s="624"/>
      <c r="X38" s="624"/>
      <c r="Y38" s="625"/>
      <c r="Z38" s="626">
        <v>9.4</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153069</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3184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1388516</v>
      </c>
      <c r="CS38" s="624"/>
      <c r="CT38" s="624"/>
      <c r="CU38" s="624"/>
      <c r="CV38" s="624"/>
      <c r="CW38" s="624"/>
      <c r="CX38" s="624"/>
      <c r="CY38" s="625"/>
      <c r="CZ38" s="628">
        <v>9.3000000000000007</v>
      </c>
      <c r="DA38" s="654"/>
      <c r="DB38" s="654"/>
      <c r="DC38" s="658"/>
      <c r="DD38" s="632">
        <v>1145189</v>
      </c>
      <c r="DE38" s="624"/>
      <c r="DF38" s="624"/>
      <c r="DG38" s="624"/>
      <c r="DH38" s="624"/>
      <c r="DI38" s="624"/>
      <c r="DJ38" s="624"/>
      <c r="DK38" s="625"/>
      <c r="DL38" s="632">
        <v>983916</v>
      </c>
      <c r="DM38" s="624"/>
      <c r="DN38" s="624"/>
      <c r="DO38" s="624"/>
      <c r="DP38" s="624"/>
      <c r="DQ38" s="624"/>
      <c r="DR38" s="624"/>
      <c r="DS38" s="624"/>
      <c r="DT38" s="624"/>
      <c r="DU38" s="624"/>
      <c r="DV38" s="625"/>
      <c r="DW38" s="628">
        <v>14.7</v>
      </c>
      <c r="DX38" s="654"/>
      <c r="DY38" s="654"/>
      <c r="DZ38" s="654"/>
      <c r="EA38" s="654"/>
      <c r="EB38" s="654"/>
      <c r="EC38" s="655"/>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1928</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4601</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1609582</v>
      </c>
      <c r="CS39" s="656"/>
      <c r="CT39" s="656"/>
      <c r="CU39" s="656"/>
      <c r="CV39" s="656"/>
      <c r="CW39" s="656"/>
      <c r="CX39" s="656"/>
      <c r="CY39" s="657"/>
      <c r="CZ39" s="628">
        <v>10.8</v>
      </c>
      <c r="DA39" s="654"/>
      <c r="DB39" s="654"/>
      <c r="DC39" s="658"/>
      <c r="DD39" s="632">
        <v>518944</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331</v>
      </c>
      <c r="C40" s="621"/>
      <c r="D40" s="621"/>
      <c r="E40" s="621"/>
      <c r="F40" s="621"/>
      <c r="G40" s="621"/>
      <c r="H40" s="621"/>
      <c r="I40" s="621"/>
      <c r="J40" s="621"/>
      <c r="K40" s="621"/>
      <c r="L40" s="621"/>
      <c r="M40" s="621"/>
      <c r="N40" s="621"/>
      <c r="O40" s="621"/>
      <c r="P40" s="621"/>
      <c r="Q40" s="622"/>
      <c r="R40" s="623">
        <v>18460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11"/>
      <c r="BM40" s="621" t="s">
        <v>334</v>
      </c>
      <c r="BN40" s="621"/>
      <c r="BO40" s="621"/>
      <c r="BP40" s="621"/>
      <c r="BQ40" s="621"/>
      <c r="BR40" s="621"/>
      <c r="BS40" s="621"/>
      <c r="BT40" s="621"/>
      <c r="BU40" s="622"/>
      <c r="BV40" s="623">
        <v>90</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109146</v>
      </c>
      <c r="CS40" s="624"/>
      <c r="CT40" s="624"/>
      <c r="CU40" s="624"/>
      <c r="CV40" s="624"/>
      <c r="CW40" s="624"/>
      <c r="CX40" s="624"/>
      <c r="CY40" s="625"/>
      <c r="CZ40" s="628">
        <v>0.7</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336</v>
      </c>
      <c r="C41" s="645"/>
      <c r="D41" s="645"/>
      <c r="E41" s="645"/>
      <c r="F41" s="645"/>
      <c r="G41" s="645"/>
      <c r="H41" s="645"/>
      <c r="I41" s="645"/>
      <c r="J41" s="645"/>
      <c r="K41" s="645"/>
      <c r="L41" s="645"/>
      <c r="M41" s="645"/>
      <c r="N41" s="645"/>
      <c r="O41" s="645"/>
      <c r="P41" s="645"/>
      <c r="Q41" s="646"/>
      <c r="R41" s="695">
        <v>15764068</v>
      </c>
      <c r="S41" s="696"/>
      <c r="T41" s="696"/>
      <c r="U41" s="696"/>
      <c r="V41" s="696"/>
      <c r="W41" s="696"/>
      <c r="X41" s="696"/>
      <c r="Y41" s="700"/>
      <c r="Z41" s="701">
        <v>100</v>
      </c>
      <c r="AA41" s="701"/>
      <c r="AB41" s="701"/>
      <c r="AC41" s="701"/>
      <c r="AD41" s="702">
        <v>6664861</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361117</v>
      </c>
      <c r="BA41" s="624"/>
      <c r="BB41" s="624"/>
      <c r="BC41" s="624"/>
      <c r="BD41" s="656"/>
      <c r="BE41" s="656"/>
      <c r="BF41" s="678"/>
      <c r="BG41" s="671"/>
      <c r="BH41" s="672"/>
      <c r="BI41" s="672"/>
      <c r="BJ41" s="672"/>
      <c r="BK41" s="672"/>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1027399</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509</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1612356</v>
      </c>
      <c r="CS42" s="656"/>
      <c r="CT42" s="656"/>
      <c r="CU42" s="656"/>
      <c r="CV42" s="656"/>
      <c r="CW42" s="656"/>
      <c r="CX42" s="656"/>
      <c r="CY42" s="657"/>
      <c r="CZ42" s="628">
        <v>10.8</v>
      </c>
      <c r="DA42" s="654"/>
      <c r="DB42" s="654"/>
      <c r="DC42" s="658"/>
      <c r="DD42" s="632">
        <v>296017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143724</v>
      </c>
      <c r="CS43" s="656"/>
      <c r="CT43" s="656"/>
      <c r="CU43" s="656"/>
      <c r="CV43" s="656"/>
      <c r="CW43" s="656"/>
      <c r="CX43" s="656"/>
      <c r="CY43" s="657"/>
      <c r="CZ43" s="628">
        <v>1</v>
      </c>
      <c r="DA43" s="654"/>
      <c r="DB43" s="654"/>
      <c r="DC43" s="658"/>
      <c r="DD43" s="632">
        <v>129631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1465388</v>
      </c>
      <c r="CS44" s="624"/>
      <c r="CT44" s="624"/>
      <c r="CU44" s="624"/>
      <c r="CV44" s="624"/>
      <c r="CW44" s="624"/>
      <c r="CX44" s="624"/>
      <c r="CY44" s="625"/>
      <c r="CZ44" s="628">
        <v>9.8000000000000007</v>
      </c>
      <c r="DA44" s="629"/>
      <c r="DB44" s="629"/>
      <c r="DC44" s="635"/>
      <c r="DD44" s="632">
        <v>229438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776116</v>
      </c>
      <c r="CS45" s="656"/>
      <c r="CT45" s="656"/>
      <c r="CU45" s="656"/>
      <c r="CV45" s="656"/>
      <c r="CW45" s="656"/>
      <c r="CX45" s="656"/>
      <c r="CY45" s="657"/>
      <c r="CZ45" s="628">
        <v>5.2</v>
      </c>
      <c r="DA45" s="654"/>
      <c r="DB45" s="654"/>
      <c r="DC45" s="658"/>
      <c r="DD45" s="632">
        <v>82203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613843</v>
      </c>
      <c r="CS46" s="624"/>
      <c r="CT46" s="624"/>
      <c r="CU46" s="624"/>
      <c r="CV46" s="624"/>
      <c r="CW46" s="624"/>
      <c r="CX46" s="624"/>
      <c r="CY46" s="625"/>
      <c r="CZ46" s="628">
        <v>4.0999999999999996</v>
      </c>
      <c r="DA46" s="629"/>
      <c r="DB46" s="629"/>
      <c r="DC46" s="635"/>
      <c r="DD46" s="632">
        <v>141506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v>146968</v>
      </c>
      <c r="CS47" s="656"/>
      <c r="CT47" s="656"/>
      <c r="CU47" s="656"/>
      <c r="CV47" s="656"/>
      <c r="CW47" s="656"/>
      <c r="CX47" s="656"/>
      <c r="CY47" s="657"/>
      <c r="CZ47" s="628">
        <v>1</v>
      </c>
      <c r="DA47" s="654"/>
      <c r="DB47" s="654"/>
      <c r="DC47" s="658"/>
      <c r="DD47" s="632">
        <v>66579</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14972170</v>
      </c>
      <c r="CS49" s="682"/>
      <c r="CT49" s="682"/>
      <c r="CU49" s="682"/>
      <c r="CV49" s="682"/>
      <c r="CW49" s="682"/>
      <c r="CX49" s="682"/>
      <c r="CY49" s="711"/>
      <c r="CZ49" s="703">
        <v>100</v>
      </c>
      <c r="DA49" s="712"/>
      <c r="DB49" s="712"/>
      <c r="DC49" s="713"/>
      <c r="DD49" s="714">
        <v>8035542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31Mo98kDwl8ILhYrM3rgmdcb0Pys1D1VF+aq1WFq/X+r05TxwNAsx4T30AWKYjh10CBvirO3eu7r/E94WsPVaw==" saltValue="LKcUsdt3+FNpWT0uNe3jq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15782</v>
      </c>
      <c r="R7" s="753"/>
      <c r="S7" s="753"/>
      <c r="T7" s="753"/>
      <c r="U7" s="753"/>
      <c r="V7" s="753">
        <v>14990</v>
      </c>
      <c r="W7" s="753"/>
      <c r="X7" s="753"/>
      <c r="Y7" s="753"/>
      <c r="Z7" s="753"/>
      <c r="AA7" s="753">
        <v>792</v>
      </c>
      <c r="AB7" s="753"/>
      <c r="AC7" s="753"/>
      <c r="AD7" s="753"/>
      <c r="AE7" s="754"/>
      <c r="AF7" s="755">
        <v>752</v>
      </c>
      <c r="AG7" s="756"/>
      <c r="AH7" s="756"/>
      <c r="AI7" s="756"/>
      <c r="AJ7" s="757"/>
      <c r="AK7" s="758">
        <v>1173</v>
      </c>
      <c r="AL7" s="759"/>
      <c r="AM7" s="759"/>
      <c r="AN7" s="759"/>
      <c r="AO7" s="759"/>
      <c r="AP7" s="759">
        <v>13032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552</v>
      </c>
      <c r="BT7" s="747"/>
      <c r="BU7" s="747"/>
      <c r="BV7" s="747"/>
      <c r="BW7" s="747"/>
      <c r="BX7" s="747"/>
      <c r="BY7" s="747"/>
      <c r="BZ7" s="747"/>
      <c r="CA7" s="747"/>
      <c r="CB7" s="747"/>
      <c r="CC7" s="747"/>
      <c r="CD7" s="747"/>
      <c r="CE7" s="747"/>
      <c r="CF7" s="747"/>
      <c r="CG7" s="762"/>
      <c r="CH7" s="743">
        <v>0</v>
      </c>
      <c r="CI7" s="744"/>
      <c r="CJ7" s="744"/>
      <c r="CK7" s="744"/>
      <c r="CL7" s="745"/>
      <c r="CM7" s="743">
        <v>211</v>
      </c>
      <c r="CN7" s="744"/>
      <c r="CO7" s="744"/>
      <c r="CP7" s="744"/>
      <c r="CQ7" s="745"/>
      <c r="CR7" s="743">
        <v>15</v>
      </c>
      <c r="CS7" s="744"/>
      <c r="CT7" s="744"/>
      <c r="CU7" s="744"/>
      <c r="CV7" s="745"/>
      <c r="CW7" s="743" t="s">
        <v>546</v>
      </c>
      <c r="CX7" s="744"/>
      <c r="CY7" s="744"/>
      <c r="CZ7" s="744"/>
      <c r="DA7" s="745"/>
      <c r="DB7" s="743" t="s">
        <v>546</v>
      </c>
      <c r="DC7" s="744"/>
      <c r="DD7" s="744"/>
      <c r="DE7" s="744"/>
      <c r="DF7" s="745"/>
      <c r="DG7" s="743" t="s">
        <v>546</v>
      </c>
      <c r="DH7" s="744"/>
      <c r="DI7" s="744"/>
      <c r="DJ7" s="744"/>
      <c r="DK7" s="745"/>
      <c r="DL7" s="743" t="s">
        <v>546</v>
      </c>
      <c r="DM7" s="744"/>
      <c r="DN7" s="744"/>
      <c r="DO7" s="744"/>
      <c r="DP7" s="745"/>
      <c r="DQ7" s="743" t="s">
        <v>546</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553</v>
      </c>
      <c r="BT8" s="774"/>
      <c r="BU8" s="774"/>
      <c r="BV8" s="774"/>
      <c r="BW8" s="774"/>
      <c r="BX8" s="774"/>
      <c r="BY8" s="774"/>
      <c r="BZ8" s="774"/>
      <c r="CA8" s="774"/>
      <c r="CB8" s="774"/>
      <c r="CC8" s="774"/>
      <c r="CD8" s="774"/>
      <c r="CE8" s="774"/>
      <c r="CF8" s="774"/>
      <c r="CG8" s="775"/>
      <c r="CH8" s="776">
        <v>3</v>
      </c>
      <c r="CI8" s="777"/>
      <c r="CJ8" s="777"/>
      <c r="CK8" s="777"/>
      <c r="CL8" s="778"/>
      <c r="CM8" s="776">
        <v>31</v>
      </c>
      <c r="CN8" s="777"/>
      <c r="CO8" s="777"/>
      <c r="CP8" s="777"/>
      <c r="CQ8" s="778"/>
      <c r="CR8" s="776">
        <v>80</v>
      </c>
      <c r="CS8" s="777"/>
      <c r="CT8" s="777"/>
      <c r="CU8" s="777"/>
      <c r="CV8" s="778"/>
      <c r="CW8" s="776" t="s">
        <v>546</v>
      </c>
      <c r="CX8" s="777"/>
      <c r="CY8" s="777"/>
      <c r="CZ8" s="777"/>
      <c r="DA8" s="778"/>
      <c r="DB8" s="776" t="s">
        <v>546</v>
      </c>
      <c r="DC8" s="777"/>
      <c r="DD8" s="777"/>
      <c r="DE8" s="777"/>
      <c r="DF8" s="778"/>
      <c r="DG8" s="776" t="s">
        <v>546</v>
      </c>
      <c r="DH8" s="777"/>
      <c r="DI8" s="777"/>
      <c r="DJ8" s="777"/>
      <c r="DK8" s="778"/>
      <c r="DL8" s="776" t="s">
        <v>546</v>
      </c>
      <c r="DM8" s="777"/>
      <c r="DN8" s="777"/>
      <c r="DO8" s="777"/>
      <c r="DP8" s="778"/>
      <c r="DQ8" s="776" t="s">
        <v>546</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t="s">
        <v>559</v>
      </c>
      <c r="BS9" s="773" t="s">
        <v>554</v>
      </c>
      <c r="BT9" s="774"/>
      <c r="BU9" s="774"/>
      <c r="BV9" s="774"/>
      <c r="BW9" s="774"/>
      <c r="BX9" s="774"/>
      <c r="BY9" s="774"/>
      <c r="BZ9" s="774"/>
      <c r="CA9" s="774"/>
      <c r="CB9" s="774"/>
      <c r="CC9" s="774"/>
      <c r="CD9" s="774"/>
      <c r="CE9" s="774"/>
      <c r="CF9" s="774"/>
      <c r="CG9" s="775"/>
      <c r="CH9" s="776">
        <v>3</v>
      </c>
      <c r="CI9" s="777"/>
      <c r="CJ9" s="777"/>
      <c r="CK9" s="777"/>
      <c r="CL9" s="778"/>
      <c r="CM9" s="776">
        <v>-51</v>
      </c>
      <c r="CN9" s="777"/>
      <c r="CO9" s="777"/>
      <c r="CP9" s="777"/>
      <c r="CQ9" s="778"/>
      <c r="CR9" s="776">
        <v>26</v>
      </c>
      <c r="CS9" s="777"/>
      <c r="CT9" s="777"/>
      <c r="CU9" s="777"/>
      <c r="CV9" s="778"/>
      <c r="CW9" s="776" t="s">
        <v>546</v>
      </c>
      <c r="CX9" s="777"/>
      <c r="CY9" s="777"/>
      <c r="CZ9" s="777"/>
      <c r="DA9" s="778"/>
      <c r="DB9" s="776">
        <v>50</v>
      </c>
      <c r="DC9" s="777"/>
      <c r="DD9" s="777"/>
      <c r="DE9" s="777"/>
      <c r="DF9" s="778"/>
      <c r="DG9" s="776" t="s">
        <v>546</v>
      </c>
      <c r="DH9" s="777"/>
      <c r="DI9" s="777"/>
      <c r="DJ9" s="777"/>
      <c r="DK9" s="778"/>
      <c r="DL9" s="776">
        <v>74</v>
      </c>
      <c r="DM9" s="777"/>
      <c r="DN9" s="777"/>
      <c r="DO9" s="777"/>
      <c r="DP9" s="778"/>
      <c r="DQ9" s="776">
        <v>22</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555</v>
      </c>
      <c r="BT10" s="774"/>
      <c r="BU10" s="774"/>
      <c r="BV10" s="774"/>
      <c r="BW10" s="774"/>
      <c r="BX10" s="774"/>
      <c r="BY10" s="774"/>
      <c r="BZ10" s="774"/>
      <c r="CA10" s="774"/>
      <c r="CB10" s="774"/>
      <c r="CC10" s="774"/>
      <c r="CD10" s="774"/>
      <c r="CE10" s="774"/>
      <c r="CF10" s="774"/>
      <c r="CG10" s="775"/>
      <c r="CH10" s="776">
        <v>55</v>
      </c>
      <c r="CI10" s="777"/>
      <c r="CJ10" s="777"/>
      <c r="CK10" s="777"/>
      <c r="CL10" s="778"/>
      <c r="CM10" s="776">
        <v>717</v>
      </c>
      <c r="CN10" s="777"/>
      <c r="CO10" s="777"/>
      <c r="CP10" s="777"/>
      <c r="CQ10" s="778"/>
      <c r="CR10" s="776">
        <v>15</v>
      </c>
      <c r="CS10" s="777"/>
      <c r="CT10" s="777"/>
      <c r="CU10" s="777"/>
      <c r="CV10" s="778"/>
      <c r="CW10" s="776" t="s">
        <v>546</v>
      </c>
      <c r="CX10" s="777"/>
      <c r="CY10" s="777"/>
      <c r="CZ10" s="777"/>
      <c r="DA10" s="778"/>
      <c r="DB10" s="776" t="s">
        <v>546</v>
      </c>
      <c r="DC10" s="777"/>
      <c r="DD10" s="777"/>
      <c r="DE10" s="777"/>
      <c r="DF10" s="778"/>
      <c r="DG10" s="776" t="s">
        <v>546</v>
      </c>
      <c r="DH10" s="777"/>
      <c r="DI10" s="777"/>
      <c r="DJ10" s="777"/>
      <c r="DK10" s="778"/>
      <c r="DL10" s="776" t="s">
        <v>546</v>
      </c>
      <c r="DM10" s="777"/>
      <c r="DN10" s="777"/>
      <c r="DO10" s="777"/>
      <c r="DP10" s="778"/>
      <c r="DQ10" s="776" t="s">
        <v>546</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556</v>
      </c>
      <c r="BT11" s="774"/>
      <c r="BU11" s="774"/>
      <c r="BV11" s="774"/>
      <c r="BW11" s="774"/>
      <c r="BX11" s="774"/>
      <c r="BY11" s="774"/>
      <c r="BZ11" s="774"/>
      <c r="CA11" s="774"/>
      <c r="CB11" s="774"/>
      <c r="CC11" s="774"/>
      <c r="CD11" s="774"/>
      <c r="CE11" s="774"/>
      <c r="CF11" s="774"/>
      <c r="CG11" s="775"/>
      <c r="CH11" s="776">
        <v>0</v>
      </c>
      <c r="CI11" s="777"/>
      <c r="CJ11" s="777"/>
      <c r="CK11" s="777"/>
      <c r="CL11" s="778"/>
      <c r="CM11" s="776">
        <v>10</v>
      </c>
      <c r="CN11" s="777"/>
      <c r="CO11" s="777"/>
      <c r="CP11" s="777"/>
      <c r="CQ11" s="778"/>
      <c r="CR11" s="776">
        <v>2</v>
      </c>
      <c r="CS11" s="777"/>
      <c r="CT11" s="777"/>
      <c r="CU11" s="777"/>
      <c r="CV11" s="778"/>
      <c r="CW11" s="776" t="s">
        <v>546</v>
      </c>
      <c r="CX11" s="777"/>
      <c r="CY11" s="777"/>
      <c r="CZ11" s="777"/>
      <c r="DA11" s="778"/>
      <c r="DB11" s="776" t="s">
        <v>546</v>
      </c>
      <c r="DC11" s="777"/>
      <c r="DD11" s="777"/>
      <c r="DE11" s="777"/>
      <c r="DF11" s="778"/>
      <c r="DG11" s="776" t="s">
        <v>546</v>
      </c>
      <c r="DH11" s="777"/>
      <c r="DI11" s="777"/>
      <c r="DJ11" s="777"/>
      <c r="DK11" s="778"/>
      <c r="DL11" s="776" t="s">
        <v>546</v>
      </c>
      <c r="DM11" s="777"/>
      <c r="DN11" s="777"/>
      <c r="DO11" s="777"/>
      <c r="DP11" s="778"/>
      <c r="DQ11" s="776" t="s">
        <v>546</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557</v>
      </c>
      <c r="BT12" s="774"/>
      <c r="BU12" s="774"/>
      <c r="BV12" s="774"/>
      <c r="BW12" s="774"/>
      <c r="BX12" s="774"/>
      <c r="BY12" s="774"/>
      <c r="BZ12" s="774"/>
      <c r="CA12" s="774"/>
      <c r="CB12" s="774"/>
      <c r="CC12" s="774"/>
      <c r="CD12" s="774"/>
      <c r="CE12" s="774"/>
      <c r="CF12" s="774"/>
      <c r="CG12" s="775"/>
      <c r="CH12" s="776">
        <v>-18</v>
      </c>
      <c r="CI12" s="777"/>
      <c r="CJ12" s="777"/>
      <c r="CK12" s="777"/>
      <c r="CL12" s="778"/>
      <c r="CM12" s="776">
        <v>145</v>
      </c>
      <c r="CN12" s="777"/>
      <c r="CO12" s="777"/>
      <c r="CP12" s="777"/>
      <c r="CQ12" s="778"/>
      <c r="CR12" s="776">
        <v>13</v>
      </c>
      <c r="CS12" s="777"/>
      <c r="CT12" s="777"/>
      <c r="CU12" s="777"/>
      <c r="CV12" s="778"/>
      <c r="CW12" s="776" t="s">
        <v>546</v>
      </c>
      <c r="CX12" s="777"/>
      <c r="CY12" s="777"/>
      <c r="CZ12" s="777"/>
      <c r="DA12" s="778"/>
      <c r="DB12" s="776" t="s">
        <v>546</v>
      </c>
      <c r="DC12" s="777"/>
      <c r="DD12" s="777"/>
      <c r="DE12" s="777"/>
      <c r="DF12" s="778"/>
      <c r="DG12" s="776" t="s">
        <v>546</v>
      </c>
      <c r="DH12" s="777"/>
      <c r="DI12" s="777"/>
      <c r="DJ12" s="777"/>
      <c r="DK12" s="778"/>
      <c r="DL12" s="776" t="s">
        <v>546</v>
      </c>
      <c r="DM12" s="777"/>
      <c r="DN12" s="777"/>
      <c r="DO12" s="777"/>
      <c r="DP12" s="778"/>
      <c r="DQ12" s="776" t="s">
        <v>546</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t="s">
        <v>559</v>
      </c>
      <c r="BS13" s="773" t="s">
        <v>558</v>
      </c>
      <c r="BT13" s="774"/>
      <c r="BU13" s="774"/>
      <c r="BV13" s="774"/>
      <c r="BW13" s="774"/>
      <c r="BX13" s="774"/>
      <c r="BY13" s="774"/>
      <c r="BZ13" s="774"/>
      <c r="CA13" s="774"/>
      <c r="CB13" s="774"/>
      <c r="CC13" s="774"/>
      <c r="CD13" s="774"/>
      <c r="CE13" s="774"/>
      <c r="CF13" s="774"/>
      <c r="CG13" s="775"/>
      <c r="CH13" s="776">
        <v>-51</v>
      </c>
      <c r="CI13" s="777"/>
      <c r="CJ13" s="777"/>
      <c r="CK13" s="777"/>
      <c r="CL13" s="778"/>
      <c r="CM13" s="776">
        <v>89</v>
      </c>
      <c r="CN13" s="777"/>
      <c r="CO13" s="777"/>
      <c r="CP13" s="777"/>
      <c r="CQ13" s="778"/>
      <c r="CR13" s="776">
        <v>5</v>
      </c>
      <c r="CS13" s="777"/>
      <c r="CT13" s="777"/>
      <c r="CU13" s="777"/>
      <c r="CV13" s="778"/>
      <c r="CW13" s="776" t="s">
        <v>546</v>
      </c>
      <c r="CX13" s="777"/>
      <c r="CY13" s="777"/>
      <c r="CZ13" s="777"/>
      <c r="DA13" s="778"/>
      <c r="DB13" s="776" t="s">
        <v>546</v>
      </c>
      <c r="DC13" s="777"/>
      <c r="DD13" s="777"/>
      <c r="DE13" s="777"/>
      <c r="DF13" s="778"/>
      <c r="DG13" s="776" t="s">
        <v>546</v>
      </c>
      <c r="DH13" s="777"/>
      <c r="DI13" s="777"/>
      <c r="DJ13" s="777"/>
      <c r="DK13" s="778"/>
      <c r="DL13" s="776">
        <v>14</v>
      </c>
      <c r="DM13" s="777"/>
      <c r="DN13" s="777"/>
      <c r="DO13" s="777"/>
      <c r="DP13" s="778"/>
      <c r="DQ13" s="776">
        <v>10</v>
      </c>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15782</v>
      </c>
      <c r="R23" s="793"/>
      <c r="S23" s="793"/>
      <c r="T23" s="793"/>
      <c r="U23" s="793"/>
      <c r="V23" s="793">
        <v>14990</v>
      </c>
      <c r="W23" s="793"/>
      <c r="X23" s="793"/>
      <c r="Y23" s="793"/>
      <c r="Z23" s="793"/>
      <c r="AA23" s="793">
        <v>792</v>
      </c>
      <c r="AB23" s="793"/>
      <c r="AC23" s="793"/>
      <c r="AD23" s="793"/>
      <c r="AE23" s="794"/>
      <c r="AF23" s="795">
        <v>752</v>
      </c>
      <c r="AG23" s="793"/>
      <c r="AH23" s="793"/>
      <c r="AI23" s="793"/>
      <c r="AJ23" s="796"/>
      <c r="AK23" s="797"/>
      <c r="AL23" s="798"/>
      <c r="AM23" s="798"/>
      <c r="AN23" s="798"/>
      <c r="AO23" s="798"/>
      <c r="AP23" s="793">
        <v>13032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3181</v>
      </c>
      <c r="R28" s="823"/>
      <c r="S28" s="823"/>
      <c r="T28" s="823"/>
      <c r="U28" s="823"/>
      <c r="V28" s="823">
        <v>3167</v>
      </c>
      <c r="W28" s="823"/>
      <c r="X28" s="823"/>
      <c r="Y28" s="823"/>
      <c r="Z28" s="823"/>
      <c r="AA28" s="823">
        <v>14</v>
      </c>
      <c r="AB28" s="823"/>
      <c r="AC28" s="823"/>
      <c r="AD28" s="823"/>
      <c r="AE28" s="824"/>
      <c r="AF28" s="825">
        <v>14</v>
      </c>
      <c r="AG28" s="823"/>
      <c r="AH28" s="823"/>
      <c r="AI28" s="823"/>
      <c r="AJ28" s="826"/>
      <c r="AK28" s="827">
        <v>320</v>
      </c>
      <c r="AL28" s="828"/>
      <c r="AM28" s="828"/>
      <c r="AN28" s="828"/>
      <c r="AO28" s="828"/>
      <c r="AP28" s="828" t="s">
        <v>546</v>
      </c>
      <c r="AQ28" s="828"/>
      <c r="AR28" s="828"/>
      <c r="AS28" s="828"/>
      <c r="AT28" s="828"/>
      <c r="AU28" s="828" t="s">
        <v>546</v>
      </c>
      <c r="AV28" s="828"/>
      <c r="AW28" s="828"/>
      <c r="AX28" s="828"/>
      <c r="AY28" s="828"/>
      <c r="AZ28" s="829" t="s">
        <v>546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3038</v>
      </c>
      <c r="R29" s="784"/>
      <c r="S29" s="784"/>
      <c r="T29" s="784"/>
      <c r="U29" s="784"/>
      <c r="V29" s="784">
        <v>2814</v>
      </c>
      <c r="W29" s="784"/>
      <c r="X29" s="784"/>
      <c r="Y29" s="784"/>
      <c r="Z29" s="784"/>
      <c r="AA29" s="784">
        <v>223</v>
      </c>
      <c r="AB29" s="784"/>
      <c r="AC29" s="784"/>
      <c r="AD29" s="784"/>
      <c r="AE29" s="785"/>
      <c r="AF29" s="786">
        <v>223</v>
      </c>
      <c r="AG29" s="787"/>
      <c r="AH29" s="787"/>
      <c r="AI29" s="787"/>
      <c r="AJ29" s="788"/>
      <c r="AK29" s="834">
        <v>462</v>
      </c>
      <c r="AL29" s="830"/>
      <c r="AM29" s="830"/>
      <c r="AN29" s="830"/>
      <c r="AO29" s="830"/>
      <c r="AP29" s="835" t="s">
        <v>546</v>
      </c>
      <c r="AQ29" s="836"/>
      <c r="AR29" s="836"/>
      <c r="AS29" s="836"/>
      <c r="AT29" s="834"/>
      <c r="AU29" s="830" t="s">
        <v>546</v>
      </c>
      <c r="AV29" s="830"/>
      <c r="AW29" s="830"/>
      <c r="AX29" s="830"/>
      <c r="AY29" s="830"/>
      <c r="AZ29" s="831" t="s">
        <v>546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444</v>
      </c>
      <c r="R30" s="784"/>
      <c r="S30" s="784"/>
      <c r="T30" s="784"/>
      <c r="U30" s="784"/>
      <c r="V30" s="784">
        <v>439</v>
      </c>
      <c r="W30" s="784"/>
      <c r="X30" s="784"/>
      <c r="Y30" s="784"/>
      <c r="Z30" s="784"/>
      <c r="AA30" s="784">
        <v>4</v>
      </c>
      <c r="AB30" s="784"/>
      <c r="AC30" s="784"/>
      <c r="AD30" s="784"/>
      <c r="AE30" s="785"/>
      <c r="AF30" s="786">
        <v>4</v>
      </c>
      <c r="AG30" s="787"/>
      <c r="AH30" s="787"/>
      <c r="AI30" s="787"/>
      <c r="AJ30" s="788"/>
      <c r="AK30" s="834">
        <v>132</v>
      </c>
      <c r="AL30" s="830"/>
      <c r="AM30" s="830"/>
      <c r="AN30" s="830"/>
      <c r="AO30" s="830"/>
      <c r="AP30" s="830" t="s">
        <v>546</v>
      </c>
      <c r="AQ30" s="830"/>
      <c r="AR30" s="830"/>
      <c r="AS30" s="830"/>
      <c r="AT30" s="830"/>
      <c r="AU30" s="830" t="s">
        <v>546</v>
      </c>
      <c r="AV30" s="830"/>
      <c r="AW30" s="830"/>
      <c r="AX30" s="830"/>
      <c r="AY30" s="830"/>
      <c r="AZ30" s="831" t="s">
        <v>546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390</v>
      </c>
      <c r="R31" s="784"/>
      <c r="S31" s="784"/>
      <c r="T31" s="784"/>
      <c r="U31" s="784"/>
      <c r="V31" s="784">
        <v>353</v>
      </c>
      <c r="W31" s="784"/>
      <c r="X31" s="784"/>
      <c r="Y31" s="784"/>
      <c r="Z31" s="784"/>
      <c r="AA31" s="784">
        <v>37</v>
      </c>
      <c r="AB31" s="784"/>
      <c r="AC31" s="784"/>
      <c r="AD31" s="784"/>
      <c r="AE31" s="785"/>
      <c r="AF31" s="786">
        <v>579</v>
      </c>
      <c r="AG31" s="787"/>
      <c r="AH31" s="787"/>
      <c r="AI31" s="787"/>
      <c r="AJ31" s="788"/>
      <c r="AK31" s="834">
        <v>2</v>
      </c>
      <c r="AL31" s="830"/>
      <c r="AM31" s="830"/>
      <c r="AN31" s="830"/>
      <c r="AO31" s="830"/>
      <c r="AP31" s="830">
        <v>1555</v>
      </c>
      <c r="AQ31" s="830"/>
      <c r="AR31" s="830"/>
      <c r="AS31" s="830"/>
      <c r="AT31" s="830"/>
      <c r="AU31" s="830">
        <v>2</v>
      </c>
      <c r="AV31" s="830"/>
      <c r="AW31" s="830"/>
      <c r="AX31" s="830"/>
      <c r="AY31" s="830"/>
      <c r="AZ31" s="831" t="s">
        <v>546</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684</v>
      </c>
      <c r="R32" s="784"/>
      <c r="S32" s="784"/>
      <c r="T32" s="784"/>
      <c r="U32" s="784"/>
      <c r="V32" s="784">
        <v>760</v>
      </c>
      <c r="W32" s="784"/>
      <c r="X32" s="784"/>
      <c r="Y32" s="784"/>
      <c r="Z32" s="784"/>
      <c r="AA32" s="784">
        <v>-76</v>
      </c>
      <c r="AB32" s="784"/>
      <c r="AC32" s="784"/>
      <c r="AD32" s="784"/>
      <c r="AE32" s="785"/>
      <c r="AF32" s="786">
        <v>457</v>
      </c>
      <c r="AG32" s="787"/>
      <c r="AH32" s="787"/>
      <c r="AI32" s="787"/>
      <c r="AJ32" s="788"/>
      <c r="AK32" s="834">
        <v>129</v>
      </c>
      <c r="AL32" s="830"/>
      <c r="AM32" s="830"/>
      <c r="AN32" s="830"/>
      <c r="AO32" s="830"/>
      <c r="AP32" s="830">
        <v>375</v>
      </c>
      <c r="AQ32" s="830"/>
      <c r="AR32" s="830"/>
      <c r="AS32" s="830"/>
      <c r="AT32" s="830"/>
      <c r="AU32" s="830">
        <v>218</v>
      </c>
      <c r="AV32" s="830"/>
      <c r="AW32" s="830"/>
      <c r="AX32" s="830"/>
      <c r="AY32" s="830"/>
      <c r="AZ32" s="831" t="s">
        <v>546</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736</v>
      </c>
      <c r="R33" s="784"/>
      <c r="S33" s="784"/>
      <c r="T33" s="784"/>
      <c r="U33" s="784"/>
      <c r="V33" s="784">
        <v>641</v>
      </c>
      <c r="W33" s="784"/>
      <c r="X33" s="784"/>
      <c r="Y33" s="784"/>
      <c r="Z33" s="784"/>
      <c r="AA33" s="784">
        <v>96</v>
      </c>
      <c r="AB33" s="784"/>
      <c r="AC33" s="784"/>
      <c r="AD33" s="784"/>
      <c r="AE33" s="785"/>
      <c r="AF33" s="786">
        <v>161</v>
      </c>
      <c r="AG33" s="787"/>
      <c r="AH33" s="787"/>
      <c r="AI33" s="787"/>
      <c r="AJ33" s="788"/>
      <c r="AK33" s="834">
        <v>286</v>
      </c>
      <c r="AL33" s="830"/>
      <c r="AM33" s="830"/>
      <c r="AN33" s="830"/>
      <c r="AO33" s="830"/>
      <c r="AP33" s="830">
        <v>2335</v>
      </c>
      <c r="AQ33" s="830"/>
      <c r="AR33" s="830"/>
      <c r="AS33" s="830"/>
      <c r="AT33" s="830"/>
      <c r="AU33" s="830">
        <v>2090</v>
      </c>
      <c r="AV33" s="830"/>
      <c r="AW33" s="830"/>
      <c r="AX33" s="830"/>
      <c r="AY33" s="830"/>
      <c r="AZ33" s="831" t="s">
        <v>546</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7"/>
      <c r="R50" s="838"/>
      <c r="S50" s="838"/>
      <c r="T50" s="838"/>
      <c r="U50" s="838"/>
      <c r="V50" s="838"/>
      <c r="W50" s="838"/>
      <c r="X50" s="838"/>
      <c r="Y50" s="838"/>
      <c r="Z50" s="838"/>
      <c r="AA50" s="838"/>
      <c r="AB50" s="838"/>
      <c r="AC50" s="838"/>
      <c r="AD50" s="838"/>
      <c r="AE50" s="839"/>
      <c r="AF50" s="786"/>
      <c r="AG50" s="787"/>
      <c r="AH50" s="787"/>
      <c r="AI50" s="787"/>
      <c r="AJ50" s="788"/>
      <c r="AK50" s="841"/>
      <c r="AL50" s="838"/>
      <c r="AM50" s="838"/>
      <c r="AN50" s="838"/>
      <c r="AO50" s="838"/>
      <c r="AP50" s="838"/>
      <c r="AQ50" s="838"/>
      <c r="AR50" s="838"/>
      <c r="AS50" s="838"/>
      <c r="AT50" s="838"/>
      <c r="AU50" s="838"/>
      <c r="AV50" s="838"/>
      <c r="AW50" s="838"/>
      <c r="AX50" s="838"/>
      <c r="AY50" s="838"/>
      <c r="AZ50" s="840"/>
      <c r="BA50" s="840"/>
      <c r="BB50" s="840"/>
      <c r="BC50" s="840"/>
      <c r="BD50" s="840"/>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7"/>
      <c r="R51" s="838"/>
      <c r="S51" s="838"/>
      <c r="T51" s="838"/>
      <c r="U51" s="838"/>
      <c r="V51" s="838"/>
      <c r="W51" s="838"/>
      <c r="X51" s="838"/>
      <c r="Y51" s="838"/>
      <c r="Z51" s="838"/>
      <c r="AA51" s="838"/>
      <c r="AB51" s="838"/>
      <c r="AC51" s="838"/>
      <c r="AD51" s="838"/>
      <c r="AE51" s="839"/>
      <c r="AF51" s="786"/>
      <c r="AG51" s="787"/>
      <c r="AH51" s="787"/>
      <c r="AI51" s="787"/>
      <c r="AJ51" s="788"/>
      <c r="AK51" s="841"/>
      <c r="AL51" s="838"/>
      <c r="AM51" s="838"/>
      <c r="AN51" s="838"/>
      <c r="AO51" s="838"/>
      <c r="AP51" s="838"/>
      <c r="AQ51" s="838"/>
      <c r="AR51" s="838"/>
      <c r="AS51" s="838"/>
      <c r="AT51" s="838"/>
      <c r="AU51" s="838"/>
      <c r="AV51" s="838"/>
      <c r="AW51" s="838"/>
      <c r="AX51" s="838"/>
      <c r="AY51" s="838"/>
      <c r="AZ51" s="840"/>
      <c r="BA51" s="840"/>
      <c r="BB51" s="840"/>
      <c r="BC51" s="840"/>
      <c r="BD51" s="840"/>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7"/>
      <c r="R52" s="838"/>
      <c r="S52" s="838"/>
      <c r="T52" s="838"/>
      <c r="U52" s="838"/>
      <c r="V52" s="838"/>
      <c r="W52" s="838"/>
      <c r="X52" s="838"/>
      <c r="Y52" s="838"/>
      <c r="Z52" s="838"/>
      <c r="AA52" s="838"/>
      <c r="AB52" s="838"/>
      <c r="AC52" s="838"/>
      <c r="AD52" s="838"/>
      <c r="AE52" s="839"/>
      <c r="AF52" s="786"/>
      <c r="AG52" s="787"/>
      <c r="AH52" s="787"/>
      <c r="AI52" s="787"/>
      <c r="AJ52" s="788"/>
      <c r="AK52" s="841"/>
      <c r="AL52" s="838"/>
      <c r="AM52" s="838"/>
      <c r="AN52" s="838"/>
      <c r="AO52" s="838"/>
      <c r="AP52" s="838"/>
      <c r="AQ52" s="838"/>
      <c r="AR52" s="838"/>
      <c r="AS52" s="838"/>
      <c r="AT52" s="838"/>
      <c r="AU52" s="838"/>
      <c r="AV52" s="838"/>
      <c r="AW52" s="838"/>
      <c r="AX52" s="838"/>
      <c r="AY52" s="838"/>
      <c r="AZ52" s="840"/>
      <c r="BA52" s="840"/>
      <c r="BB52" s="840"/>
      <c r="BC52" s="840"/>
      <c r="BD52" s="840"/>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7"/>
      <c r="R53" s="838"/>
      <c r="S53" s="838"/>
      <c r="T53" s="838"/>
      <c r="U53" s="838"/>
      <c r="V53" s="838"/>
      <c r="W53" s="838"/>
      <c r="X53" s="838"/>
      <c r="Y53" s="838"/>
      <c r="Z53" s="838"/>
      <c r="AA53" s="838"/>
      <c r="AB53" s="838"/>
      <c r="AC53" s="838"/>
      <c r="AD53" s="838"/>
      <c r="AE53" s="839"/>
      <c r="AF53" s="786"/>
      <c r="AG53" s="787"/>
      <c r="AH53" s="787"/>
      <c r="AI53" s="787"/>
      <c r="AJ53" s="788"/>
      <c r="AK53" s="841"/>
      <c r="AL53" s="838"/>
      <c r="AM53" s="838"/>
      <c r="AN53" s="838"/>
      <c r="AO53" s="838"/>
      <c r="AP53" s="838"/>
      <c r="AQ53" s="838"/>
      <c r="AR53" s="838"/>
      <c r="AS53" s="838"/>
      <c r="AT53" s="838"/>
      <c r="AU53" s="838"/>
      <c r="AV53" s="838"/>
      <c r="AW53" s="838"/>
      <c r="AX53" s="838"/>
      <c r="AY53" s="838"/>
      <c r="AZ53" s="840"/>
      <c r="BA53" s="840"/>
      <c r="BB53" s="840"/>
      <c r="BC53" s="840"/>
      <c r="BD53" s="840"/>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7"/>
      <c r="R54" s="838"/>
      <c r="S54" s="838"/>
      <c r="T54" s="838"/>
      <c r="U54" s="838"/>
      <c r="V54" s="838"/>
      <c r="W54" s="838"/>
      <c r="X54" s="838"/>
      <c r="Y54" s="838"/>
      <c r="Z54" s="838"/>
      <c r="AA54" s="838"/>
      <c r="AB54" s="838"/>
      <c r="AC54" s="838"/>
      <c r="AD54" s="838"/>
      <c r="AE54" s="839"/>
      <c r="AF54" s="786"/>
      <c r="AG54" s="787"/>
      <c r="AH54" s="787"/>
      <c r="AI54" s="787"/>
      <c r="AJ54" s="788"/>
      <c r="AK54" s="841"/>
      <c r="AL54" s="838"/>
      <c r="AM54" s="838"/>
      <c r="AN54" s="838"/>
      <c r="AO54" s="838"/>
      <c r="AP54" s="838"/>
      <c r="AQ54" s="838"/>
      <c r="AR54" s="838"/>
      <c r="AS54" s="838"/>
      <c r="AT54" s="838"/>
      <c r="AU54" s="838"/>
      <c r="AV54" s="838"/>
      <c r="AW54" s="838"/>
      <c r="AX54" s="838"/>
      <c r="AY54" s="838"/>
      <c r="AZ54" s="840"/>
      <c r="BA54" s="840"/>
      <c r="BB54" s="840"/>
      <c r="BC54" s="840"/>
      <c r="BD54" s="840"/>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7"/>
      <c r="R55" s="838"/>
      <c r="S55" s="838"/>
      <c r="T55" s="838"/>
      <c r="U55" s="838"/>
      <c r="V55" s="838"/>
      <c r="W55" s="838"/>
      <c r="X55" s="838"/>
      <c r="Y55" s="838"/>
      <c r="Z55" s="838"/>
      <c r="AA55" s="838"/>
      <c r="AB55" s="838"/>
      <c r="AC55" s="838"/>
      <c r="AD55" s="838"/>
      <c r="AE55" s="839"/>
      <c r="AF55" s="786"/>
      <c r="AG55" s="787"/>
      <c r="AH55" s="787"/>
      <c r="AI55" s="787"/>
      <c r="AJ55" s="788"/>
      <c r="AK55" s="841"/>
      <c r="AL55" s="838"/>
      <c r="AM55" s="838"/>
      <c r="AN55" s="838"/>
      <c r="AO55" s="838"/>
      <c r="AP55" s="838"/>
      <c r="AQ55" s="838"/>
      <c r="AR55" s="838"/>
      <c r="AS55" s="838"/>
      <c r="AT55" s="838"/>
      <c r="AU55" s="838"/>
      <c r="AV55" s="838"/>
      <c r="AW55" s="838"/>
      <c r="AX55" s="838"/>
      <c r="AY55" s="838"/>
      <c r="AZ55" s="840"/>
      <c r="BA55" s="840"/>
      <c r="BB55" s="840"/>
      <c r="BC55" s="840"/>
      <c r="BD55" s="840"/>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7"/>
      <c r="R56" s="838"/>
      <c r="S56" s="838"/>
      <c r="T56" s="838"/>
      <c r="U56" s="838"/>
      <c r="V56" s="838"/>
      <c r="W56" s="838"/>
      <c r="X56" s="838"/>
      <c r="Y56" s="838"/>
      <c r="Z56" s="838"/>
      <c r="AA56" s="838"/>
      <c r="AB56" s="838"/>
      <c r="AC56" s="838"/>
      <c r="AD56" s="838"/>
      <c r="AE56" s="839"/>
      <c r="AF56" s="786"/>
      <c r="AG56" s="787"/>
      <c r="AH56" s="787"/>
      <c r="AI56" s="787"/>
      <c r="AJ56" s="788"/>
      <c r="AK56" s="841"/>
      <c r="AL56" s="838"/>
      <c r="AM56" s="838"/>
      <c r="AN56" s="838"/>
      <c r="AO56" s="838"/>
      <c r="AP56" s="838"/>
      <c r="AQ56" s="838"/>
      <c r="AR56" s="838"/>
      <c r="AS56" s="838"/>
      <c r="AT56" s="838"/>
      <c r="AU56" s="838"/>
      <c r="AV56" s="838"/>
      <c r="AW56" s="838"/>
      <c r="AX56" s="838"/>
      <c r="AY56" s="838"/>
      <c r="AZ56" s="840"/>
      <c r="BA56" s="840"/>
      <c r="BB56" s="840"/>
      <c r="BC56" s="840"/>
      <c r="BD56" s="840"/>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7"/>
      <c r="R57" s="838"/>
      <c r="S57" s="838"/>
      <c r="T57" s="838"/>
      <c r="U57" s="838"/>
      <c r="V57" s="838"/>
      <c r="W57" s="838"/>
      <c r="X57" s="838"/>
      <c r="Y57" s="838"/>
      <c r="Z57" s="838"/>
      <c r="AA57" s="838"/>
      <c r="AB57" s="838"/>
      <c r="AC57" s="838"/>
      <c r="AD57" s="838"/>
      <c r="AE57" s="839"/>
      <c r="AF57" s="786"/>
      <c r="AG57" s="787"/>
      <c r="AH57" s="787"/>
      <c r="AI57" s="787"/>
      <c r="AJ57" s="788"/>
      <c r="AK57" s="841"/>
      <c r="AL57" s="838"/>
      <c r="AM57" s="838"/>
      <c r="AN57" s="838"/>
      <c r="AO57" s="838"/>
      <c r="AP57" s="838"/>
      <c r="AQ57" s="838"/>
      <c r="AR57" s="838"/>
      <c r="AS57" s="838"/>
      <c r="AT57" s="838"/>
      <c r="AU57" s="838"/>
      <c r="AV57" s="838"/>
      <c r="AW57" s="838"/>
      <c r="AX57" s="838"/>
      <c r="AY57" s="838"/>
      <c r="AZ57" s="840"/>
      <c r="BA57" s="840"/>
      <c r="BB57" s="840"/>
      <c r="BC57" s="840"/>
      <c r="BD57" s="840"/>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7"/>
      <c r="R58" s="838"/>
      <c r="S58" s="838"/>
      <c r="T58" s="838"/>
      <c r="U58" s="838"/>
      <c r="V58" s="838"/>
      <c r="W58" s="838"/>
      <c r="X58" s="838"/>
      <c r="Y58" s="838"/>
      <c r="Z58" s="838"/>
      <c r="AA58" s="838"/>
      <c r="AB58" s="838"/>
      <c r="AC58" s="838"/>
      <c r="AD58" s="838"/>
      <c r="AE58" s="839"/>
      <c r="AF58" s="786"/>
      <c r="AG58" s="787"/>
      <c r="AH58" s="787"/>
      <c r="AI58" s="787"/>
      <c r="AJ58" s="788"/>
      <c r="AK58" s="841"/>
      <c r="AL58" s="838"/>
      <c r="AM58" s="838"/>
      <c r="AN58" s="838"/>
      <c r="AO58" s="838"/>
      <c r="AP58" s="838"/>
      <c r="AQ58" s="838"/>
      <c r="AR58" s="838"/>
      <c r="AS58" s="838"/>
      <c r="AT58" s="838"/>
      <c r="AU58" s="838"/>
      <c r="AV58" s="838"/>
      <c r="AW58" s="838"/>
      <c r="AX58" s="838"/>
      <c r="AY58" s="838"/>
      <c r="AZ58" s="840"/>
      <c r="BA58" s="840"/>
      <c r="BB58" s="840"/>
      <c r="BC58" s="840"/>
      <c r="BD58" s="840"/>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7"/>
      <c r="R59" s="838"/>
      <c r="S59" s="838"/>
      <c r="T59" s="838"/>
      <c r="U59" s="838"/>
      <c r="V59" s="838"/>
      <c r="W59" s="838"/>
      <c r="X59" s="838"/>
      <c r="Y59" s="838"/>
      <c r="Z59" s="838"/>
      <c r="AA59" s="838"/>
      <c r="AB59" s="838"/>
      <c r="AC59" s="838"/>
      <c r="AD59" s="838"/>
      <c r="AE59" s="839"/>
      <c r="AF59" s="786"/>
      <c r="AG59" s="787"/>
      <c r="AH59" s="787"/>
      <c r="AI59" s="787"/>
      <c r="AJ59" s="788"/>
      <c r="AK59" s="841"/>
      <c r="AL59" s="838"/>
      <c r="AM59" s="838"/>
      <c r="AN59" s="838"/>
      <c r="AO59" s="838"/>
      <c r="AP59" s="838"/>
      <c r="AQ59" s="838"/>
      <c r="AR59" s="838"/>
      <c r="AS59" s="838"/>
      <c r="AT59" s="838"/>
      <c r="AU59" s="838"/>
      <c r="AV59" s="838"/>
      <c r="AW59" s="838"/>
      <c r="AX59" s="838"/>
      <c r="AY59" s="838"/>
      <c r="AZ59" s="840"/>
      <c r="BA59" s="840"/>
      <c r="BB59" s="840"/>
      <c r="BC59" s="840"/>
      <c r="BD59" s="840"/>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7"/>
      <c r="R60" s="838"/>
      <c r="S60" s="838"/>
      <c r="T60" s="838"/>
      <c r="U60" s="838"/>
      <c r="V60" s="838"/>
      <c r="W60" s="838"/>
      <c r="X60" s="838"/>
      <c r="Y60" s="838"/>
      <c r="Z60" s="838"/>
      <c r="AA60" s="838"/>
      <c r="AB60" s="838"/>
      <c r="AC60" s="838"/>
      <c r="AD60" s="838"/>
      <c r="AE60" s="839"/>
      <c r="AF60" s="786"/>
      <c r="AG60" s="787"/>
      <c r="AH60" s="787"/>
      <c r="AI60" s="787"/>
      <c r="AJ60" s="788"/>
      <c r="AK60" s="841"/>
      <c r="AL60" s="838"/>
      <c r="AM60" s="838"/>
      <c r="AN60" s="838"/>
      <c r="AO60" s="838"/>
      <c r="AP60" s="838"/>
      <c r="AQ60" s="838"/>
      <c r="AR60" s="838"/>
      <c r="AS60" s="838"/>
      <c r="AT60" s="838"/>
      <c r="AU60" s="838"/>
      <c r="AV60" s="838"/>
      <c r="AW60" s="838"/>
      <c r="AX60" s="838"/>
      <c r="AY60" s="838"/>
      <c r="AZ60" s="840"/>
      <c r="BA60" s="840"/>
      <c r="BB60" s="840"/>
      <c r="BC60" s="840"/>
      <c r="BD60" s="840"/>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7"/>
      <c r="R61" s="838"/>
      <c r="S61" s="838"/>
      <c r="T61" s="838"/>
      <c r="U61" s="838"/>
      <c r="V61" s="838"/>
      <c r="W61" s="838"/>
      <c r="X61" s="838"/>
      <c r="Y61" s="838"/>
      <c r="Z61" s="838"/>
      <c r="AA61" s="838"/>
      <c r="AB61" s="838"/>
      <c r="AC61" s="838"/>
      <c r="AD61" s="838"/>
      <c r="AE61" s="839"/>
      <c r="AF61" s="786"/>
      <c r="AG61" s="787"/>
      <c r="AH61" s="787"/>
      <c r="AI61" s="787"/>
      <c r="AJ61" s="788"/>
      <c r="AK61" s="841"/>
      <c r="AL61" s="838"/>
      <c r="AM61" s="838"/>
      <c r="AN61" s="838"/>
      <c r="AO61" s="838"/>
      <c r="AP61" s="838"/>
      <c r="AQ61" s="838"/>
      <c r="AR61" s="838"/>
      <c r="AS61" s="838"/>
      <c r="AT61" s="838"/>
      <c r="AU61" s="838"/>
      <c r="AV61" s="838"/>
      <c r="AW61" s="838"/>
      <c r="AX61" s="838"/>
      <c r="AY61" s="838"/>
      <c r="AZ61" s="840"/>
      <c r="BA61" s="840"/>
      <c r="BB61" s="840"/>
      <c r="BC61" s="840"/>
      <c r="BD61" s="840"/>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7"/>
      <c r="R62" s="838"/>
      <c r="S62" s="838"/>
      <c r="T62" s="838"/>
      <c r="U62" s="838"/>
      <c r="V62" s="838"/>
      <c r="W62" s="838"/>
      <c r="X62" s="838"/>
      <c r="Y62" s="838"/>
      <c r="Z62" s="838"/>
      <c r="AA62" s="838"/>
      <c r="AB62" s="838"/>
      <c r="AC62" s="838"/>
      <c r="AD62" s="838"/>
      <c r="AE62" s="839"/>
      <c r="AF62" s="786"/>
      <c r="AG62" s="787"/>
      <c r="AH62" s="787"/>
      <c r="AI62" s="787"/>
      <c r="AJ62" s="788"/>
      <c r="AK62" s="841"/>
      <c r="AL62" s="838"/>
      <c r="AM62" s="838"/>
      <c r="AN62" s="838"/>
      <c r="AO62" s="838"/>
      <c r="AP62" s="838"/>
      <c r="AQ62" s="838"/>
      <c r="AR62" s="838"/>
      <c r="AS62" s="838"/>
      <c r="AT62" s="838"/>
      <c r="AU62" s="838"/>
      <c r="AV62" s="838"/>
      <c r="AW62" s="838"/>
      <c r="AX62" s="838"/>
      <c r="AY62" s="838"/>
      <c r="AZ62" s="840"/>
      <c r="BA62" s="840"/>
      <c r="BB62" s="840"/>
      <c r="BC62" s="840"/>
      <c r="BD62" s="840"/>
      <c r="BE62" s="832"/>
      <c r="BF62" s="832"/>
      <c r="BG62" s="832"/>
      <c r="BH62" s="832"/>
      <c r="BI62" s="833"/>
      <c r="BJ62" s="849"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397</v>
      </c>
      <c r="C63" s="790"/>
      <c r="D63" s="790"/>
      <c r="E63" s="790"/>
      <c r="F63" s="790"/>
      <c r="G63" s="790"/>
      <c r="H63" s="790"/>
      <c r="I63" s="790"/>
      <c r="J63" s="790"/>
      <c r="K63" s="790"/>
      <c r="L63" s="790"/>
      <c r="M63" s="790"/>
      <c r="N63" s="790"/>
      <c r="O63" s="790"/>
      <c r="P63" s="791"/>
      <c r="Q63" s="842"/>
      <c r="R63" s="843"/>
      <c r="S63" s="843"/>
      <c r="T63" s="843"/>
      <c r="U63" s="843"/>
      <c r="V63" s="843"/>
      <c r="W63" s="843"/>
      <c r="X63" s="843"/>
      <c r="Y63" s="843"/>
      <c r="Z63" s="843"/>
      <c r="AA63" s="843"/>
      <c r="AB63" s="843"/>
      <c r="AC63" s="843"/>
      <c r="AD63" s="843"/>
      <c r="AE63" s="844"/>
      <c r="AF63" s="845">
        <v>1439</v>
      </c>
      <c r="AG63" s="846"/>
      <c r="AH63" s="846"/>
      <c r="AI63" s="846"/>
      <c r="AJ63" s="847"/>
      <c r="AK63" s="848"/>
      <c r="AL63" s="843"/>
      <c r="AM63" s="843"/>
      <c r="AN63" s="843"/>
      <c r="AO63" s="843"/>
      <c r="AP63" s="846">
        <v>4265</v>
      </c>
      <c r="AQ63" s="846"/>
      <c r="AR63" s="846"/>
      <c r="AS63" s="846"/>
      <c r="AT63" s="846"/>
      <c r="AU63" s="846">
        <v>2309</v>
      </c>
      <c r="AV63" s="846"/>
      <c r="AW63" s="846"/>
      <c r="AX63" s="846"/>
      <c r="AY63" s="846"/>
      <c r="AZ63" s="850"/>
      <c r="BA63" s="850"/>
      <c r="BB63" s="850"/>
      <c r="BC63" s="850"/>
      <c r="BD63" s="850"/>
      <c r="BE63" s="851"/>
      <c r="BF63" s="851"/>
      <c r="BG63" s="851"/>
      <c r="BH63" s="851"/>
      <c r="BI63" s="852"/>
      <c r="BJ63" s="853" t="s">
        <v>122</v>
      </c>
      <c r="BK63" s="854"/>
      <c r="BL63" s="854"/>
      <c r="BM63" s="854"/>
      <c r="BN63" s="855"/>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6" t="s">
        <v>384</v>
      </c>
      <c r="AG66" s="815"/>
      <c r="AH66" s="815"/>
      <c r="AI66" s="815"/>
      <c r="AJ66" s="857"/>
      <c r="AK66" s="733" t="s">
        <v>385</v>
      </c>
      <c r="AL66" s="728"/>
      <c r="AM66" s="728"/>
      <c r="AN66" s="728"/>
      <c r="AO66" s="729"/>
      <c r="AP66" s="733" t="s">
        <v>386</v>
      </c>
      <c r="AQ66" s="734"/>
      <c r="AR66" s="734"/>
      <c r="AS66" s="734"/>
      <c r="AT66" s="735"/>
      <c r="AU66" s="733" t="s">
        <v>400</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8"/>
      <c r="AG67" s="818"/>
      <c r="AH67" s="818"/>
      <c r="AI67" s="818"/>
      <c r="AJ67" s="859"/>
      <c r="AK67" s="860"/>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18"/>
    </row>
    <row r="68" spans="1:131" ht="26.25" customHeight="1" thickTop="1" x14ac:dyDescent="0.15">
      <c r="A68" s="224">
        <v>1</v>
      </c>
      <c r="B68" s="871" t="s">
        <v>547</v>
      </c>
      <c r="C68" s="872"/>
      <c r="D68" s="872"/>
      <c r="E68" s="872"/>
      <c r="F68" s="872"/>
      <c r="G68" s="872"/>
      <c r="H68" s="872"/>
      <c r="I68" s="872"/>
      <c r="J68" s="872"/>
      <c r="K68" s="872"/>
      <c r="L68" s="872"/>
      <c r="M68" s="872"/>
      <c r="N68" s="872"/>
      <c r="O68" s="872"/>
      <c r="P68" s="873"/>
      <c r="Q68" s="874">
        <v>10742</v>
      </c>
      <c r="R68" s="868"/>
      <c r="S68" s="868"/>
      <c r="T68" s="868"/>
      <c r="U68" s="868"/>
      <c r="V68" s="868">
        <v>10165</v>
      </c>
      <c r="W68" s="868"/>
      <c r="X68" s="868"/>
      <c r="Y68" s="868"/>
      <c r="Z68" s="868"/>
      <c r="AA68" s="868">
        <v>577</v>
      </c>
      <c r="AB68" s="868"/>
      <c r="AC68" s="868"/>
      <c r="AD68" s="868"/>
      <c r="AE68" s="868"/>
      <c r="AF68" s="868">
        <v>577</v>
      </c>
      <c r="AG68" s="868"/>
      <c r="AH68" s="868"/>
      <c r="AI68" s="868"/>
      <c r="AJ68" s="868"/>
      <c r="AK68" s="868">
        <v>565</v>
      </c>
      <c r="AL68" s="868"/>
      <c r="AM68" s="868"/>
      <c r="AN68" s="868"/>
      <c r="AO68" s="868"/>
      <c r="AP68" s="868" t="s">
        <v>546</v>
      </c>
      <c r="AQ68" s="868"/>
      <c r="AR68" s="868"/>
      <c r="AS68" s="868"/>
      <c r="AT68" s="868"/>
      <c r="AU68" s="868" t="s">
        <v>546</v>
      </c>
      <c r="AV68" s="868"/>
      <c r="AW68" s="868"/>
      <c r="AX68" s="868"/>
      <c r="AY68" s="868"/>
      <c r="AZ68" s="869"/>
      <c r="BA68" s="869"/>
      <c r="BB68" s="869"/>
      <c r="BC68" s="869"/>
      <c r="BD68" s="870"/>
      <c r="BE68" s="229"/>
      <c r="BF68" s="229"/>
      <c r="BG68" s="229"/>
      <c r="BH68" s="229"/>
      <c r="BI68" s="229"/>
      <c r="BJ68" s="229"/>
      <c r="BK68" s="229"/>
      <c r="BL68" s="229"/>
      <c r="BM68" s="229"/>
      <c r="BN68" s="229"/>
      <c r="BO68" s="229"/>
      <c r="BP68" s="229"/>
      <c r="BQ68" s="226">
        <v>62</v>
      </c>
      <c r="BR68" s="231"/>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18"/>
    </row>
    <row r="69" spans="1:131" ht="26.25" customHeight="1" x14ac:dyDescent="0.15">
      <c r="A69" s="226">
        <v>2</v>
      </c>
      <c r="B69" s="875" t="s">
        <v>548</v>
      </c>
      <c r="C69" s="876"/>
      <c r="D69" s="876"/>
      <c r="E69" s="876"/>
      <c r="F69" s="876"/>
      <c r="G69" s="876"/>
      <c r="H69" s="876"/>
      <c r="I69" s="876"/>
      <c r="J69" s="876"/>
      <c r="K69" s="876"/>
      <c r="L69" s="876"/>
      <c r="M69" s="876"/>
      <c r="N69" s="876"/>
      <c r="O69" s="876"/>
      <c r="P69" s="877"/>
      <c r="Q69" s="878">
        <v>4391</v>
      </c>
      <c r="R69" s="830"/>
      <c r="S69" s="830"/>
      <c r="T69" s="830"/>
      <c r="U69" s="830"/>
      <c r="V69" s="830">
        <v>4322</v>
      </c>
      <c r="W69" s="830"/>
      <c r="X69" s="830"/>
      <c r="Y69" s="830"/>
      <c r="Z69" s="830"/>
      <c r="AA69" s="830">
        <v>69</v>
      </c>
      <c r="AB69" s="830"/>
      <c r="AC69" s="830"/>
      <c r="AD69" s="830"/>
      <c r="AE69" s="830"/>
      <c r="AF69" s="830">
        <v>69</v>
      </c>
      <c r="AG69" s="830"/>
      <c r="AH69" s="830"/>
      <c r="AI69" s="830"/>
      <c r="AJ69" s="830"/>
      <c r="AK69" s="830">
        <v>79</v>
      </c>
      <c r="AL69" s="830"/>
      <c r="AM69" s="830"/>
      <c r="AN69" s="830"/>
      <c r="AO69" s="830"/>
      <c r="AP69" s="830" t="s">
        <v>546</v>
      </c>
      <c r="AQ69" s="830"/>
      <c r="AR69" s="830"/>
      <c r="AS69" s="830"/>
      <c r="AT69" s="830"/>
      <c r="AU69" s="830" t="s">
        <v>546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18"/>
    </row>
    <row r="70" spans="1:131" ht="26.25" customHeight="1" x14ac:dyDescent="0.15">
      <c r="A70" s="226">
        <v>3</v>
      </c>
      <c r="B70" s="875" t="s">
        <v>549</v>
      </c>
      <c r="C70" s="876"/>
      <c r="D70" s="876"/>
      <c r="E70" s="876"/>
      <c r="F70" s="876"/>
      <c r="G70" s="876"/>
      <c r="H70" s="876"/>
      <c r="I70" s="876"/>
      <c r="J70" s="876"/>
      <c r="K70" s="876"/>
      <c r="L70" s="876"/>
      <c r="M70" s="876"/>
      <c r="N70" s="876"/>
      <c r="O70" s="876"/>
      <c r="P70" s="877"/>
      <c r="Q70" s="878">
        <v>237</v>
      </c>
      <c r="R70" s="830"/>
      <c r="S70" s="830"/>
      <c r="T70" s="830"/>
      <c r="U70" s="830"/>
      <c r="V70" s="830">
        <v>226</v>
      </c>
      <c r="W70" s="830"/>
      <c r="X70" s="830"/>
      <c r="Y70" s="830"/>
      <c r="Z70" s="830"/>
      <c r="AA70" s="830">
        <v>11</v>
      </c>
      <c r="AB70" s="830"/>
      <c r="AC70" s="830"/>
      <c r="AD70" s="830"/>
      <c r="AE70" s="830"/>
      <c r="AF70" s="830">
        <v>11</v>
      </c>
      <c r="AG70" s="830"/>
      <c r="AH70" s="830"/>
      <c r="AI70" s="830"/>
      <c r="AJ70" s="830"/>
      <c r="AK70" s="830">
        <v>10</v>
      </c>
      <c r="AL70" s="830"/>
      <c r="AM70" s="830"/>
      <c r="AN70" s="830"/>
      <c r="AO70" s="830"/>
      <c r="AP70" s="830" t="s">
        <v>546</v>
      </c>
      <c r="AQ70" s="830"/>
      <c r="AR70" s="830"/>
      <c r="AS70" s="830"/>
      <c r="AT70" s="830"/>
      <c r="AU70" s="830" t="s">
        <v>546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18"/>
    </row>
    <row r="71" spans="1:131" ht="26.25" customHeight="1" x14ac:dyDescent="0.15">
      <c r="A71" s="226">
        <v>4</v>
      </c>
      <c r="B71" s="875" t="s">
        <v>550</v>
      </c>
      <c r="C71" s="876"/>
      <c r="D71" s="876"/>
      <c r="E71" s="876"/>
      <c r="F71" s="876"/>
      <c r="G71" s="876"/>
      <c r="H71" s="876"/>
      <c r="I71" s="876"/>
      <c r="J71" s="876"/>
      <c r="K71" s="876"/>
      <c r="L71" s="876"/>
      <c r="M71" s="876"/>
      <c r="N71" s="876"/>
      <c r="O71" s="876"/>
      <c r="P71" s="877"/>
      <c r="Q71" s="878">
        <v>100</v>
      </c>
      <c r="R71" s="830"/>
      <c r="S71" s="830"/>
      <c r="T71" s="830"/>
      <c r="U71" s="830"/>
      <c r="V71" s="830">
        <v>91</v>
      </c>
      <c r="W71" s="830"/>
      <c r="X71" s="830"/>
      <c r="Y71" s="830"/>
      <c r="Z71" s="830"/>
      <c r="AA71" s="830">
        <v>9</v>
      </c>
      <c r="AB71" s="830"/>
      <c r="AC71" s="830"/>
      <c r="AD71" s="830"/>
      <c r="AE71" s="830"/>
      <c r="AF71" s="830">
        <v>9</v>
      </c>
      <c r="AG71" s="830"/>
      <c r="AH71" s="830"/>
      <c r="AI71" s="830"/>
      <c r="AJ71" s="830"/>
      <c r="AK71" s="830">
        <v>17</v>
      </c>
      <c r="AL71" s="830"/>
      <c r="AM71" s="830"/>
      <c r="AN71" s="830"/>
      <c r="AO71" s="830"/>
      <c r="AP71" s="830" t="s">
        <v>546</v>
      </c>
      <c r="AQ71" s="830"/>
      <c r="AR71" s="830"/>
      <c r="AS71" s="830"/>
      <c r="AT71" s="830"/>
      <c r="AU71" s="830" t="s">
        <v>546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18"/>
    </row>
    <row r="72" spans="1:131" ht="26.25" customHeight="1" x14ac:dyDescent="0.15">
      <c r="A72" s="226">
        <v>5</v>
      </c>
      <c r="B72" s="875" t="s">
        <v>551</v>
      </c>
      <c r="C72" s="876"/>
      <c r="D72" s="876"/>
      <c r="E72" s="876"/>
      <c r="F72" s="876"/>
      <c r="G72" s="876"/>
      <c r="H72" s="876"/>
      <c r="I72" s="876"/>
      <c r="J72" s="876"/>
      <c r="K72" s="876"/>
      <c r="L72" s="876"/>
      <c r="M72" s="876"/>
      <c r="N72" s="876"/>
      <c r="O72" s="876"/>
      <c r="P72" s="877"/>
      <c r="Q72" s="878">
        <v>303344</v>
      </c>
      <c r="R72" s="830"/>
      <c r="S72" s="830"/>
      <c r="T72" s="830"/>
      <c r="U72" s="830"/>
      <c r="V72" s="830">
        <v>298534</v>
      </c>
      <c r="W72" s="830"/>
      <c r="X72" s="830"/>
      <c r="Y72" s="830"/>
      <c r="Z72" s="830"/>
      <c r="AA72" s="830">
        <v>4810</v>
      </c>
      <c r="AB72" s="830"/>
      <c r="AC72" s="830"/>
      <c r="AD72" s="830"/>
      <c r="AE72" s="830"/>
      <c r="AF72" s="830">
        <v>4810</v>
      </c>
      <c r="AG72" s="830"/>
      <c r="AH72" s="830"/>
      <c r="AI72" s="830"/>
      <c r="AJ72" s="830"/>
      <c r="AK72" s="830">
        <v>2401</v>
      </c>
      <c r="AL72" s="830"/>
      <c r="AM72" s="830"/>
      <c r="AN72" s="830"/>
      <c r="AO72" s="830"/>
      <c r="AP72" s="830" t="s">
        <v>546</v>
      </c>
      <c r="AQ72" s="830"/>
      <c r="AR72" s="830"/>
      <c r="AS72" s="830"/>
      <c r="AT72" s="830"/>
      <c r="AU72" s="830" t="s">
        <v>546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18"/>
    </row>
    <row r="73" spans="1:131" ht="26.25" customHeight="1" x14ac:dyDescent="0.15">
      <c r="A73" s="226">
        <v>6</v>
      </c>
      <c r="B73" s="875"/>
      <c r="C73" s="876"/>
      <c r="D73" s="876"/>
      <c r="E73" s="876"/>
      <c r="F73" s="876"/>
      <c r="G73" s="876"/>
      <c r="H73" s="876"/>
      <c r="I73" s="876"/>
      <c r="J73" s="876"/>
      <c r="K73" s="876"/>
      <c r="L73" s="876"/>
      <c r="M73" s="876"/>
      <c r="N73" s="876"/>
      <c r="O73" s="876"/>
      <c r="P73" s="877"/>
      <c r="Q73" s="878"/>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18"/>
    </row>
    <row r="74" spans="1:131" ht="26.25" customHeight="1" x14ac:dyDescent="0.15">
      <c r="A74" s="226">
        <v>7</v>
      </c>
      <c r="B74" s="875"/>
      <c r="C74" s="876"/>
      <c r="D74" s="876"/>
      <c r="E74" s="876"/>
      <c r="F74" s="876"/>
      <c r="G74" s="876"/>
      <c r="H74" s="876"/>
      <c r="I74" s="876"/>
      <c r="J74" s="876"/>
      <c r="K74" s="876"/>
      <c r="L74" s="876"/>
      <c r="M74" s="876"/>
      <c r="N74" s="876"/>
      <c r="O74" s="876"/>
      <c r="P74" s="877"/>
      <c r="Q74" s="878"/>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18"/>
    </row>
    <row r="75" spans="1:131" ht="26.25" customHeight="1" x14ac:dyDescent="0.15">
      <c r="A75" s="226">
        <v>8</v>
      </c>
      <c r="B75" s="875"/>
      <c r="C75" s="876"/>
      <c r="D75" s="876"/>
      <c r="E75" s="876"/>
      <c r="F75" s="876"/>
      <c r="G75" s="876"/>
      <c r="H75" s="876"/>
      <c r="I75" s="876"/>
      <c r="J75" s="876"/>
      <c r="K75" s="876"/>
      <c r="L75" s="876"/>
      <c r="M75" s="876"/>
      <c r="N75" s="876"/>
      <c r="O75" s="876"/>
      <c r="P75" s="877"/>
      <c r="Q75" s="879"/>
      <c r="R75" s="836"/>
      <c r="S75" s="836"/>
      <c r="T75" s="836"/>
      <c r="U75" s="834"/>
      <c r="V75" s="835"/>
      <c r="W75" s="836"/>
      <c r="X75" s="836"/>
      <c r="Y75" s="836"/>
      <c r="Z75" s="834"/>
      <c r="AA75" s="835"/>
      <c r="AB75" s="836"/>
      <c r="AC75" s="836"/>
      <c r="AD75" s="836"/>
      <c r="AE75" s="834"/>
      <c r="AF75" s="835"/>
      <c r="AG75" s="836"/>
      <c r="AH75" s="836"/>
      <c r="AI75" s="836"/>
      <c r="AJ75" s="834"/>
      <c r="AK75" s="835"/>
      <c r="AL75" s="836"/>
      <c r="AM75" s="836"/>
      <c r="AN75" s="836"/>
      <c r="AO75" s="834"/>
      <c r="AP75" s="835"/>
      <c r="AQ75" s="836"/>
      <c r="AR75" s="836"/>
      <c r="AS75" s="836"/>
      <c r="AT75" s="834"/>
      <c r="AU75" s="835"/>
      <c r="AV75" s="836"/>
      <c r="AW75" s="836"/>
      <c r="AX75" s="836"/>
      <c r="AY75" s="834"/>
      <c r="AZ75" s="832"/>
      <c r="BA75" s="832"/>
      <c r="BB75" s="832"/>
      <c r="BC75" s="832"/>
      <c r="BD75" s="833"/>
      <c r="BE75" s="229"/>
      <c r="BF75" s="229"/>
      <c r="BG75" s="229"/>
      <c r="BH75" s="229"/>
      <c r="BI75" s="229"/>
      <c r="BJ75" s="229"/>
      <c r="BK75" s="229"/>
      <c r="BL75" s="229"/>
      <c r="BM75" s="229"/>
      <c r="BN75" s="229"/>
      <c r="BO75" s="229"/>
      <c r="BP75" s="229"/>
      <c r="BQ75" s="226">
        <v>69</v>
      </c>
      <c r="BR75" s="231"/>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18"/>
    </row>
    <row r="76" spans="1:131" ht="26.25" customHeight="1" x14ac:dyDescent="0.15">
      <c r="A76" s="226">
        <v>9</v>
      </c>
      <c r="B76" s="875"/>
      <c r="C76" s="876"/>
      <c r="D76" s="876"/>
      <c r="E76" s="876"/>
      <c r="F76" s="876"/>
      <c r="G76" s="876"/>
      <c r="H76" s="876"/>
      <c r="I76" s="876"/>
      <c r="J76" s="876"/>
      <c r="K76" s="876"/>
      <c r="L76" s="876"/>
      <c r="M76" s="876"/>
      <c r="N76" s="876"/>
      <c r="O76" s="876"/>
      <c r="P76" s="877"/>
      <c r="Q76" s="879"/>
      <c r="R76" s="836"/>
      <c r="S76" s="836"/>
      <c r="T76" s="836"/>
      <c r="U76" s="834"/>
      <c r="V76" s="835"/>
      <c r="W76" s="836"/>
      <c r="X76" s="836"/>
      <c r="Y76" s="836"/>
      <c r="Z76" s="834"/>
      <c r="AA76" s="835"/>
      <c r="AB76" s="836"/>
      <c r="AC76" s="836"/>
      <c r="AD76" s="836"/>
      <c r="AE76" s="834"/>
      <c r="AF76" s="835"/>
      <c r="AG76" s="836"/>
      <c r="AH76" s="836"/>
      <c r="AI76" s="836"/>
      <c r="AJ76" s="834"/>
      <c r="AK76" s="835"/>
      <c r="AL76" s="836"/>
      <c r="AM76" s="836"/>
      <c r="AN76" s="836"/>
      <c r="AO76" s="834"/>
      <c r="AP76" s="835"/>
      <c r="AQ76" s="836"/>
      <c r="AR76" s="836"/>
      <c r="AS76" s="836"/>
      <c r="AT76" s="834"/>
      <c r="AU76" s="835"/>
      <c r="AV76" s="836"/>
      <c r="AW76" s="836"/>
      <c r="AX76" s="836"/>
      <c r="AY76" s="834"/>
      <c r="AZ76" s="832"/>
      <c r="BA76" s="832"/>
      <c r="BB76" s="832"/>
      <c r="BC76" s="832"/>
      <c r="BD76" s="833"/>
      <c r="BE76" s="229"/>
      <c r="BF76" s="229"/>
      <c r="BG76" s="229"/>
      <c r="BH76" s="229"/>
      <c r="BI76" s="229"/>
      <c r="BJ76" s="229"/>
      <c r="BK76" s="229"/>
      <c r="BL76" s="229"/>
      <c r="BM76" s="229"/>
      <c r="BN76" s="229"/>
      <c r="BO76" s="229"/>
      <c r="BP76" s="229"/>
      <c r="BQ76" s="226">
        <v>70</v>
      </c>
      <c r="BR76" s="231"/>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18"/>
    </row>
    <row r="77" spans="1:131" ht="26.25" customHeight="1" x14ac:dyDescent="0.15">
      <c r="A77" s="226">
        <v>10</v>
      </c>
      <c r="B77" s="875"/>
      <c r="C77" s="876"/>
      <c r="D77" s="876"/>
      <c r="E77" s="876"/>
      <c r="F77" s="876"/>
      <c r="G77" s="876"/>
      <c r="H77" s="876"/>
      <c r="I77" s="876"/>
      <c r="J77" s="876"/>
      <c r="K77" s="876"/>
      <c r="L77" s="876"/>
      <c r="M77" s="876"/>
      <c r="N77" s="876"/>
      <c r="O77" s="876"/>
      <c r="P77" s="877"/>
      <c r="Q77" s="879"/>
      <c r="R77" s="836"/>
      <c r="S77" s="836"/>
      <c r="T77" s="836"/>
      <c r="U77" s="834"/>
      <c r="V77" s="835"/>
      <c r="W77" s="836"/>
      <c r="X77" s="836"/>
      <c r="Y77" s="836"/>
      <c r="Z77" s="834"/>
      <c r="AA77" s="835"/>
      <c r="AB77" s="836"/>
      <c r="AC77" s="836"/>
      <c r="AD77" s="836"/>
      <c r="AE77" s="834"/>
      <c r="AF77" s="835"/>
      <c r="AG77" s="836"/>
      <c r="AH77" s="836"/>
      <c r="AI77" s="836"/>
      <c r="AJ77" s="834"/>
      <c r="AK77" s="835"/>
      <c r="AL77" s="836"/>
      <c r="AM77" s="836"/>
      <c r="AN77" s="836"/>
      <c r="AO77" s="834"/>
      <c r="AP77" s="835"/>
      <c r="AQ77" s="836"/>
      <c r="AR77" s="836"/>
      <c r="AS77" s="836"/>
      <c r="AT77" s="834"/>
      <c r="AU77" s="835"/>
      <c r="AV77" s="836"/>
      <c r="AW77" s="836"/>
      <c r="AX77" s="836"/>
      <c r="AY77" s="834"/>
      <c r="AZ77" s="832"/>
      <c r="BA77" s="832"/>
      <c r="BB77" s="832"/>
      <c r="BC77" s="832"/>
      <c r="BD77" s="833"/>
      <c r="BE77" s="229"/>
      <c r="BF77" s="229"/>
      <c r="BG77" s="229"/>
      <c r="BH77" s="229"/>
      <c r="BI77" s="229"/>
      <c r="BJ77" s="229"/>
      <c r="BK77" s="229"/>
      <c r="BL77" s="229"/>
      <c r="BM77" s="229"/>
      <c r="BN77" s="229"/>
      <c r="BO77" s="229"/>
      <c r="BP77" s="229"/>
      <c r="BQ77" s="226">
        <v>71</v>
      </c>
      <c r="BR77" s="231"/>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18"/>
    </row>
    <row r="78" spans="1:131" ht="26.25" customHeight="1" x14ac:dyDescent="0.15">
      <c r="A78" s="226">
        <v>11</v>
      </c>
      <c r="B78" s="875"/>
      <c r="C78" s="876"/>
      <c r="D78" s="876"/>
      <c r="E78" s="876"/>
      <c r="F78" s="876"/>
      <c r="G78" s="876"/>
      <c r="H78" s="876"/>
      <c r="I78" s="876"/>
      <c r="J78" s="876"/>
      <c r="K78" s="876"/>
      <c r="L78" s="876"/>
      <c r="M78" s="876"/>
      <c r="N78" s="876"/>
      <c r="O78" s="876"/>
      <c r="P78" s="877"/>
      <c r="Q78" s="878"/>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18"/>
    </row>
    <row r="79" spans="1:131" ht="26.25" customHeight="1" x14ac:dyDescent="0.15">
      <c r="A79" s="226">
        <v>12</v>
      </c>
      <c r="B79" s="875"/>
      <c r="C79" s="876"/>
      <c r="D79" s="876"/>
      <c r="E79" s="876"/>
      <c r="F79" s="876"/>
      <c r="G79" s="876"/>
      <c r="H79" s="876"/>
      <c r="I79" s="876"/>
      <c r="J79" s="876"/>
      <c r="K79" s="876"/>
      <c r="L79" s="876"/>
      <c r="M79" s="876"/>
      <c r="N79" s="876"/>
      <c r="O79" s="876"/>
      <c r="P79" s="877"/>
      <c r="Q79" s="878"/>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18"/>
    </row>
    <row r="80" spans="1:131" ht="26.25" customHeight="1" x14ac:dyDescent="0.15">
      <c r="A80" s="226">
        <v>13</v>
      </c>
      <c r="B80" s="875"/>
      <c r="C80" s="876"/>
      <c r="D80" s="876"/>
      <c r="E80" s="876"/>
      <c r="F80" s="876"/>
      <c r="G80" s="876"/>
      <c r="H80" s="876"/>
      <c r="I80" s="876"/>
      <c r="J80" s="876"/>
      <c r="K80" s="876"/>
      <c r="L80" s="876"/>
      <c r="M80" s="876"/>
      <c r="N80" s="876"/>
      <c r="O80" s="876"/>
      <c r="P80" s="877"/>
      <c r="Q80" s="878"/>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18"/>
    </row>
    <row r="81" spans="1:131" ht="26.25" customHeight="1" x14ac:dyDescent="0.15">
      <c r="A81" s="226">
        <v>14</v>
      </c>
      <c r="B81" s="875"/>
      <c r="C81" s="876"/>
      <c r="D81" s="876"/>
      <c r="E81" s="876"/>
      <c r="F81" s="876"/>
      <c r="G81" s="876"/>
      <c r="H81" s="876"/>
      <c r="I81" s="876"/>
      <c r="J81" s="876"/>
      <c r="K81" s="876"/>
      <c r="L81" s="876"/>
      <c r="M81" s="876"/>
      <c r="N81" s="876"/>
      <c r="O81" s="876"/>
      <c r="P81" s="877"/>
      <c r="Q81" s="878"/>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18"/>
    </row>
    <row r="82" spans="1:131" ht="26.25" customHeight="1" x14ac:dyDescent="0.15">
      <c r="A82" s="226">
        <v>15</v>
      </c>
      <c r="B82" s="875"/>
      <c r="C82" s="876"/>
      <c r="D82" s="876"/>
      <c r="E82" s="876"/>
      <c r="F82" s="876"/>
      <c r="G82" s="876"/>
      <c r="H82" s="876"/>
      <c r="I82" s="876"/>
      <c r="J82" s="876"/>
      <c r="K82" s="876"/>
      <c r="L82" s="876"/>
      <c r="M82" s="876"/>
      <c r="N82" s="876"/>
      <c r="O82" s="876"/>
      <c r="P82" s="877"/>
      <c r="Q82" s="878"/>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18"/>
    </row>
    <row r="83" spans="1:131" ht="26.25" customHeight="1" x14ac:dyDescent="0.15">
      <c r="A83" s="226">
        <v>16</v>
      </c>
      <c r="B83" s="875"/>
      <c r="C83" s="876"/>
      <c r="D83" s="876"/>
      <c r="E83" s="876"/>
      <c r="F83" s="876"/>
      <c r="G83" s="876"/>
      <c r="H83" s="876"/>
      <c r="I83" s="876"/>
      <c r="J83" s="876"/>
      <c r="K83" s="876"/>
      <c r="L83" s="876"/>
      <c r="M83" s="876"/>
      <c r="N83" s="876"/>
      <c r="O83" s="876"/>
      <c r="P83" s="877"/>
      <c r="Q83" s="878"/>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18"/>
    </row>
    <row r="84" spans="1:131" ht="26.25" customHeight="1" x14ac:dyDescent="0.15">
      <c r="A84" s="226">
        <v>17</v>
      </c>
      <c r="B84" s="875"/>
      <c r="C84" s="876"/>
      <c r="D84" s="876"/>
      <c r="E84" s="876"/>
      <c r="F84" s="876"/>
      <c r="G84" s="876"/>
      <c r="H84" s="876"/>
      <c r="I84" s="876"/>
      <c r="J84" s="876"/>
      <c r="K84" s="876"/>
      <c r="L84" s="876"/>
      <c r="M84" s="876"/>
      <c r="N84" s="876"/>
      <c r="O84" s="876"/>
      <c r="P84" s="877"/>
      <c r="Q84" s="878"/>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18"/>
    </row>
    <row r="85" spans="1:131" ht="26.25" customHeight="1" x14ac:dyDescent="0.15">
      <c r="A85" s="226">
        <v>18</v>
      </c>
      <c r="B85" s="875"/>
      <c r="C85" s="876"/>
      <c r="D85" s="876"/>
      <c r="E85" s="876"/>
      <c r="F85" s="876"/>
      <c r="G85" s="876"/>
      <c r="H85" s="876"/>
      <c r="I85" s="876"/>
      <c r="J85" s="876"/>
      <c r="K85" s="876"/>
      <c r="L85" s="876"/>
      <c r="M85" s="876"/>
      <c r="N85" s="876"/>
      <c r="O85" s="876"/>
      <c r="P85" s="877"/>
      <c r="Q85" s="878"/>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18"/>
    </row>
    <row r="86" spans="1:131" ht="26.25" customHeight="1" x14ac:dyDescent="0.15">
      <c r="A86" s="226">
        <v>19</v>
      </c>
      <c r="B86" s="875"/>
      <c r="C86" s="876"/>
      <c r="D86" s="876"/>
      <c r="E86" s="876"/>
      <c r="F86" s="876"/>
      <c r="G86" s="876"/>
      <c r="H86" s="876"/>
      <c r="I86" s="876"/>
      <c r="J86" s="876"/>
      <c r="K86" s="876"/>
      <c r="L86" s="876"/>
      <c r="M86" s="876"/>
      <c r="N86" s="876"/>
      <c r="O86" s="876"/>
      <c r="P86" s="877"/>
      <c r="Q86" s="878"/>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18"/>
    </row>
    <row r="88" spans="1:131" ht="26.25" customHeight="1" thickBot="1" x14ac:dyDescent="0.2">
      <c r="A88" s="228" t="s">
        <v>377</v>
      </c>
      <c r="B88" s="789" t="s">
        <v>401</v>
      </c>
      <c r="C88" s="790"/>
      <c r="D88" s="790"/>
      <c r="E88" s="790"/>
      <c r="F88" s="790"/>
      <c r="G88" s="790"/>
      <c r="H88" s="790"/>
      <c r="I88" s="790"/>
      <c r="J88" s="790"/>
      <c r="K88" s="790"/>
      <c r="L88" s="790"/>
      <c r="M88" s="790"/>
      <c r="N88" s="790"/>
      <c r="O88" s="790"/>
      <c r="P88" s="791"/>
      <c r="Q88" s="842"/>
      <c r="R88" s="843"/>
      <c r="S88" s="843"/>
      <c r="T88" s="843"/>
      <c r="U88" s="843"/>
      <c r="V88" s="843"/>
      <c r="W88" s="843"/>
      <c r="X88" s="843"/>
      <c r="Y88" s="843"/>
      <c r="Z88" s="843"/>
      <c r="AA88" s="843"/>
      <c r="AB88" s="843"/>
      <c r="AC88" s="843"/>
      <c r="AD88" s="843"/>
      <c r="AE88" s="843"/>
      <c r="AF88" s="846">
        <v>5476</v>
      </c>
      <c r="AG88" s="846"/>
      <c r="AH88" s="846"/>
      <c r="AI88" s="846"/>
      <c r="AJ88" s="846"/>
      <c r="AK88" s="843"/>
      <c r="AL88" s="843"/>
      <c r="AM88" s="843"/>
      <c r="AN88" s="843"/>
      <c r="AO88" s="843"/>
      <c r="AP88" s="846" t="s">
        <v>546</v>
      </c>
      <c r="AQ88" s="846"/>
      <c r="AR88" s="846"/>
      <c r="AS88" s="846"/>
      <c r="AT88" s="846"/>
      <c r="AU88" s="846" t="s">
        <v>546</v>
      </c>
      <c r="AV88" s="846"/>
      <c r="AW88" s="846"/>
      <c r="AX88" s="846"/>
      <c r="AY88" s="846"/>
      <c r="AZ88" s="851"/>
      <c r="BA88" s="851"/>
      <c r="BB88" s="851"/>
      <c r="BC88" s="851"/>
      <c r="BD88" s="852"/>
      <c r="BE88" s="229"/>
      <c r="BF88" s="229"/>
      <c r="BG88" s="229"/>
      <c r="BH88" s="229"/>
      <c r="BI88" s="229"/>
      <c r="BJ88" s="229"/>
      <c r="BK88" s="229"/>
      <c r="BL88" s="229"/>
      <c r="BM88" s="229"/>
      <c r="BN88" s="229"/>
      <c r="BO88" s="229"/>
      <c r="BP88" s="229"/>
      <c r="BQ88" s="226">
        <v>82</v>
      </c>
      <c r="BR88" s="231"/>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156</v>
      </c>
      <c r="CS102" s="854"/>
      <c r="CT102" s="854"/>
      <c r="CU102" s="854"/>
      <c r="CV102" s="891"/>
      <c r="CW102" s="890" t="s">
        <v>546</v>
      </c>
      <c r="CX102" s="854"/>
      <c r="CY102" s="854"/>
      <c r="CZ102" s="854"/>
      <c r="DA102" s="891"/>
      <c r="DB102" s="890">
        <v>50</v>
      </c>
      <c r="DC102" s="854"/>
      <c r="DD102" s="854"/>
      <c r="DE102" s="854"/>
      <c r="DF102" s="891"/>
      <c r="DG102" s="890" t="s">
        <v>546</v>
      </c>
      <c r="DH102" s="854"/>
      <c r="DI102" s="854"/>
      <c r="DJ102" s="854"/>
      <c r="DK102" s="891"/>
      <c r="DL102" s="890">
        <v>88</v>
      </c>
      <c r="DM102" s="854"/>
      <c r="DN102" s="854"/>
      <c r="DO102" s="854"/>
      <c r="DP102" s="891"/>
      <c r="DQ102" s="890">
        <v>32</v>
      </c>
      <c r="DR102" s="854"/>
      <c r="DS102" s="854"/>
      <c r="DT102" s="854"/>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1061709</v>
      </c>
      <c r="AB110" s="900"/>
      <c r="AC110" s="900"/>
      <c r="AD110" s="900"/>
      <c r="AE110" s="901"/>
      <c r="AF110" s="902">
        <v>1129243</v>
      </c>
      <c r="AG110" s="900"/>
      <c r="AH110" s="900"/>
      <c r="AI110" s="900"/>
      <c r="AJ110" s="901"/>
      <c r="AK110" s="902">
        <v>1191909</v>
      </c>
      <c r="AL110" s="900"/>
      <c r="AM110" s="900"/>
      <c r="AN110" s="900"/>
      <c r="AO110" s="901"/>
      <c r="AP110" s="903">
        <v>21</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11356886</v>
      </c>
      <c r="BR110" s="931"/>
      <c r="BS110" s="931"/>
      <c r="BT110" s="931"/>
      <c r="BU110" s="931"/>
      <c r="BV110" s="931">
        <v>12704664</v>
      </c>
      <c r="BW110" s="931"/>
      <c r="BX110" s="931"/>
      <c r="BY110" s="931"/>
      <c r="BZ110" s="931"/>
      <c r="CA110" s="931">
        <v>13031887</v>
      </c>
      <c r="CB110" s="931"/>
      <c r="CC110" s="931"/>
      <c r="CD110" s="931"/>
      <c r="CE110" s="931"/>
      <c r="CF110" s="944">
        <v>229.3</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2522250</v>
      </c>
      <c r="BR112" s="926"/>
      <c r="BS112" s="926"/>
      <c r="BT112" s="926"/>
      <c r="BU112" s="926"/>
      <c r="BV112" s="926">
        <v>2280743</v>
      </c>
      <c r="BW112" s="926"/>
      <c r="BX112" s="926"/>
      <c r="BY112" s="926"/>
      <c r="BZ112" s="926"/>
      <c r="CA112" s="926">
        <v>2309413</v>
      </c>
      <c r="CB112" s="926"/>
      <c r="CC112" s="926"/>
      <c r="CD112" s="926"/>
      <c r="CE112" s="926"/>
      <c r="CF112" s="920">
        <v>40.6</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268639</v>
      </c>
      <c r="AB113" s="938"/>
      <c r="AC113" s="938"/>
      <c r="AD113" s="938"/>
      <c r="AE113" s="939"/>
      <c r="AF113" s="940">
        <v>279838</v>
      </c>
      <c r="AG113" s="938"/>
      <c r="AH113" s="938"/>
      <c r="AI113" s="938"/>
      <c r="AJ113" s="939"/>
      <c r="AK113" s="940">
        <v>210692</v>
      </c>
      <c r="AL113" s="938"/>
      <c r="AM113" s="938"/>
      <c r="AN113" s="938"/>
      <c r="AO113" s="939"/>
      <c r="AP113" s="941">
        <v>3.7</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2216288</v>
      </c>
      <c r="BR114" s="926"/>
      <c r="BS114" s="926"/>
      <c r="BT114" s="926"/>
      <c r="BU114" s="926"/>
      <c r="BV114" s="926">
        <v>2114583</v>
      </c>
      <c r="BW114" s="926"/>
      <c r="BX114" s="926"/>
      <c r="BY114" s="926"/>
      <c r="BZ114" s="926"/>
      <c r="CA114" s="926">
        <v>2015180</v>
      </c>
      <c r="CB114" s="926"/>
      <c r="CC114" s="926"/>
      <c r="CD114" s="926"/>
      <c r="CE114" s="926"/>
      <c r="CF114" s="920">
        <v>35.5</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1496</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v>29881</v>
      </c>
      <c r="BR115" s="926"/>
      <c r="BS115" s="926"/>
      <c r="BT115" s="926"/>
      <c r="BU115" s="926"/>
      <c r="BV115" s="926">
        <v>9682</v>
      </c>
      <c r="BW115" s="926"/>
      <c r="BX115" s="926"/>
      <c r="BY115" s="926"/>
      <c r="BZ115" s="926"/>
      <c r="CA115" s="926">
        <v>31877</v>
      </c>
      <c r="CB115" s="926"/>
      <c r="CC115" s="926"/>
      <c r="CD115" s="926"/>
      <c r="CE115" s="926"/>
      <c r="CF115" s="920">
        <v>0.6</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v>304</v>
      </c>
      <c r="AG116" s="959"/>
      <c r="AH116" s="959"/>
      <c r="AI116" s="959"/>
      <c r="AJ116" s="960"/>
      <c r="AK116" s="961">
        <v>500</v>
      </c>
      <c r="AL116" s="959"/>
      <c r="AM116" s="959"/>
      <c r="AN116" s="959"/>
      <c r="AO116" s="960"/>
      <c r="AP116" s="962">
        <v>0</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1331844</v>
      </c>
      <c r="AB117" s="979"/>
      <c r="AC117" s="979"/>
      <c r="AD117" s="979"/>
      <c r="AE117" s="980"/>
      <c r="AF117" s="981">
        <v>1409385</v>
      </c>
      <c r="AG117" s="979"/>
      <c r="AH117" s="979"/>
      <c r="AI117" s="979"/>
      <c r="AJ117" s="980"/>
      <c r="AK117" s="981">
        <v>1403101</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442</v>
      </c>
      <c r="BP119" s="1005"/>
      <c r="BQ119" s="999">
        <v>16125305</v>
      </c>
      <c r="BR119" s="1000"/>
      <c r="BS119" s="1000"/>
      <c r="BT119" s="1000"/>
      <c r="BU119" s="1000"/>
      <c r="BV119" s="1000">
        <v>17109672</v>
      </c>
      <c r="BW119" s="1000"/>
      <c r="BX119" s="1000"/>
      <c r="BY119" s="1000"/>
      <c r="BZ119" s="1000"/>
      <c r="CA119" s="1000">
        <v>17388357</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7440041</v>
      </c>
      <c r="BR120" s="931"/>
      <c r="BS120" s="931"/>
      <c r="BT120" s="931"/>
      <c r="BU120" s="931"/>
      <c r="BV120" s="931">
        <v>8073952</v>
      </c>
      <c r="BW120" s="931"/>
      <c r="BX120" s="931"/>
      <c r="BY120" s="931"/>
      <c r="BZ120" s="931"/>
      <c r="CA120" s="931">
        <v>8620356</v>
      </c>
      <c r="CB120" s="931"/>
      <c r="CC120" s="931"/>
      <c r="CD120" s="931"/>
      <c r="CE120" s="931"/>
      <c r="CF120" s="944">
        <v>151.69999999999999</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2296353</v>
      </c>
      <c r="DH120" s="931"/>
      <c r="DI120" s="931"/>
      <c r="DJ120" s="931"/>
      <c r="DK120" s="931"/>
      <c r="DL120" s="931">
        <v>2046842</v>
      </c>
      <c r="DM120" s="931"/>
      <c r="DN120" s="931"/>
      <c r="DO120" s="931"/>
      <c r="DP120" s="931"/>
      <c r="DQ120" s="931">
        <v>2090178</v>
      </c>
      <c r="DR120" s="931"/>
      <c r="DS120" s="931"/>
      <c r="DT120" s="931"/>
      <c r="DU120" s="931"/>
      <c r="DV120" s="932">
        <v>36.799999999999997</v>
      </c>
      <c r="DW120" s="932"/>
      <c r="DX120" s="932"/>
      <c r="DY120" s="932"/>
      <c r="DZ120" s="933"/>
    </row>
    <row r="121" spans="1:130" s="21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599738</v>
      </c>
      <c r="BR121" s="926"/>
      <c r="BS121" s="926"/>
      <c r="BT121" s="926"/>
      <c r="BU121" s="926"/>
      <c r="BV121" s="926">
        <v>624667</v>
      </c>
      <c r="BW121" s="926"/>
      <c r="BX121" s="926"/>
      <c r="BY121" s="926"/>
      <c r="BZ121" s="926"/>
      <c r="CA121" s="926">
        <v>582246</v>
      </c>
      <c r="CB121" s="926"/>
      <c r="CC121" s="926"/>
      <c r="CD121" s="926"/>
      <c r="CE121" s="926"/>
      <c r="CF121" s="920">
        <v>10.199999999999999</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224114</v>
      </c>
      <c r="DH121" s="926"/>
      <c r="DI121" s="926"/>
      <c r="DJ121" s="926"/>
      <c r="DK121" s="926"/>
      <c r="DL121" s="926">
        <v>232227</v>
      </c>
      <c r="DM121" s="926"/>
      <c r="DN121" s="926"/>
      <c r="DO121" s="926"/>
      <c r="DP121" s="926"/>
      <c r="DQ121" s="926">
        <v>217681</v>
      </c>
      <c r="DR121" s="926"/>
      <c r="DS121" s="926"/>
      <c r="DT121" s="926"/>
      <c r="DU121" s="926"/>
      <c r="DV121" s="927">
        <v>3.8</v>
      </c>
      <c r="DW121" s="927"/>
      <c r="DX121" s="927"/>
      <c r="DY121" s="927"/>
      <c r="DZ121" s="928"/>
    </row>
    <row r="122" spans="1:130" s="218"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v>1496</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9772460</v>
      </c>
      <c r="BR122" s="1000"/>
      <c r="BS122" s="1000"/>
      <c r="BT122" s="1000"/>
      <c r="BU122" s="1000"/>
      <c r="BV122" s="1000">
        <v>10652873</v>
      </c>
      <c r="BW122" s="1000"/>
      <c r="BX122" s="1000"/>
      <c r="BY122" s="1000"/>
      <c r="BZ122" s="1000"/>
      <c r="CA122" s="1000">
        <v>10818580</v>
      </c>
      <c r="CB122" s="1000"/>
      <c r="CC122" s="1000"/>
      <c r="CD122" s="1000"/>
      <c r="CE122" s="1000"/>
      <c r="CF122" s="1017">
        <v>190.3</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v>1783</v>
      </c>
      <c r="DH122" s="926"/>
      <c r="DI122" s="926"/>
      <c r="DJ122" s="926"/>
      <c r="DK122" s="926"/>
      <c r="DL122" s="926">
        <v>1674</v>
      </c>
      <c r="DM122" s="926"/>
      <c r="DN122" s="926"/>
      <c r="DO122" s="926"/>
      <c r="DP122" s="926"/>
      <c r="DQ122" s="926">
        <v>1554</v>
      </c>
      <c r="DR122" s="926"/>
      <c r="DS122" s="926"/>
      <c r="DT122" s="926"/>
      <c r="DU122" s="926"/>
      <c r="DV122" s="927">
        <v>0</v>
      </c>
      <c r="DW122" s="927"/>
      <c r="DX122" s="927"/>
      <c r="DY122" s="927"/>
      <c r="DZ122" s="928"/>
    </row>
    <row r="123" spans="1:130" s="218"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450</v>
      </c>
      <c r="BP123" s="1005"/>
      <c r="BQ123" s="1063">
        <v>17812239</v>
      </c>
      <c r="BR123" s="1064"/>
      <c r="BS123" s="1064"/>
      <c r="BT123" s="1064"/>
      <c r="BU123" s="1064"/>
      <c r="BV123" s="1064">
        <v>19351492</v>
      </c>
      <c r="BW123" s="1064"/>
      <c r="BX123" s="1064"/>
      <c r="BY123" s="1064"/>
      <c r="BZ123" s="1064"/>
      <c r="CA123" s="1064">
        <v>20021182</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64666</v>
      </c>
      <c r="AB128" s="1046"/>
      <c r="AC128" s="1046"/>
      <c r="AD128" s="1046"/>
      <c r="AE128" s="1047"/>
      <c r="AF128" s="1048">
        <v>70034</v>
      </c>
      <c r="AG128" s="1046"/>
      <c r="AH128" s="1046"/>
      <c r="AI128" s="1046"/>
      <c r="AJ128" s="1047"/>
      <c r="AK128" s="1048">
        <v>71126</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14.2</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v>29881</v>
      </c>
      <c r="DH128" s="1038"/>
      <c r="DI128" s="1038"/>
      <c r="DJ128" s="1038"/>
      <c r="DK128" s="1038"/>
      <c r="DL128" s="1038">
        <v>9682</v>
      </c>
      <c r="DM128" s="1038"/>
      <c r="DN128" s="1038"/>
      <c r="DO128" s="1038"/>
      <c r="DP128" s="1038"/>
      <c r="DQ128" s="1038">
        <v>31877</v>
      </c>
      <c r="DR128" s="1038"/>
      <c r="DS128" s="1038"/>
      <c r="DT128" s="1038"/>
      <c r="DU128" s="1038"/>
      <c r="DV128" s="1039">
        <v>0.6</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6359339</v>
      </c>
      <c r="AB129" s="959"/>
      <c r="AC129" s="959"/>
      <c r="AD129" s="959"/>
      <c r="AE129" s="960"/>
      <c r="AF129" s="961">
        <v>6490780</v>
      </c>
      <c r="AG129" s="959"/>
      <c r="AH129" s="959"/>
      <c r="AI129" s="959"/>
      <c r="AJ129" s="960"/>
      <c r="AK129" s="961">
        <v>6581418</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19.2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838481</v>
      </c>
      <c r="AB130" s="959"/>
      <c r="AC130" s="959"/>
      <c r="AD130" s="959"/>
      <c r="AE130" s="960"/>
      <c r="AF130" s="961">
        <v>905762</v>
      </c>
      <c r="AG130" s="959"/>
      <c r="AH130" s="959"/>
      <c r="AI130" s="959"/>
      <c r="AJ130" s="960"/>
      <c r="AK130" s="961">
        <v>897490</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7.7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5520858</v>
      </c>
      <c r="AB131" s="986"/>
      <c r="AC131" s="986"/>
      <c r="AD131" s="986"/>
      <c r="AE131" s="987"/>
      <c r="AF131" s="985">
        <v>5585018</v>
      </c>
      <c r="AG131" s="986"/>
      <c r="AH131" s="986"/>
      <c r="AI131" s="986"/>
      <c r="AJ131" s="987"/>
      <c r="AK131" s="985">
        <v>5683928</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7.7650430420000003</v>
      </c>
      <c r="AB132" s="1097"/>
      <c r="AC132" s="1097"/>
      <c r="AD132" s="1097"/>
      <c r="AE132" s="1098"/>
      <c r="AF132" s="1099">
        <v>7.7634306640000004</v>
      </c>
      <c r="AG132" s="1097"/>
      <c r="AH132" s="1097"/>
      <c r="AI132" s="1097"/>
      <c r="AJ132" s="1098"/>
      <c r="AK132" s="1099">
        <v>7.6440975330000001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7.9</v>
      </c>
      <c r="AB133" s="1080"/>
      <c r="AC133" s="1080"/>
      <c r="AD133" s="1080"/>
      <c r="AE133" s="1081"/>
      <c r="AF133" s="1079">
        <v>7.7</v>
      </c>
      <c r="AG133" s="1080"/>
      <c r="AH133" s="1080"/>
      <c r="AI133" s="1080"/>
      <c r="AJ133" s="1081"/>
      <c r="AK133" s="1079">
        <v>7.7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6c56ogteTp8L1BS+LOYUb7Oq1Rg/D7+aLlP6mFJBCFgvyDeYOAPN+s06/MMAELRhejh/2LdRqvF6I0oObS2rg==" saltValue="dA/JUiLZ40WqWON+0YEFV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QPwhZhgBlxtGHH8y3bXZhgSH8hmC249rSEoddvN1+bSI+ZjsyE1Hte2ZsrHgqLGr0u+GaG5sp6uUiAHsh5e5Ig==" saltValue="AotUjcz8xekXVK9OIzD9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kmA67NUioIlKmNYzkOT0Wbl92Nv7G/7PInb0Higj1JBvs0GloNq+1ToMt+tWjHizhHtxgVBq7wFJqtjhOvOcg==" saltValue="Uebsw7xdqTVyVvKoD2VSQ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2360126</v>
      </c>
      <c r="AP9" s="269">
        <v>124888</v>
      </c>
      <c r="AQ9" s="270">
        <v>117270</v>
      </c>
      <c r="AR9" s="271">
        <v>6.5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14659</v>
      </c>
      <c r="AP10" s="272">
        <v>776</v>
      </c>
      <c r="AQ10" s="273">
        <v>10490</v>
      </c>
      <c r="AR10" s="274">
        <v>-92.6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1802</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v>3</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87519</v>
      </c>
      <c r="AP13" s="272">
        <v>4631</v>
      </c>
      <c r="AQ13" s="273">
        <v>4482</v>
      </c>
      <c r="AR13" s="274">
        <v>3.3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143724</v>
      </c>
      <c r="AP14" s="272">
        <v>7605</v>
      </c>
      <c r="AQ14" s="273">
        <v>2749</v>
      </c>
      <c r="AR14" s="274">
        <v>176.6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-262439</v>
      </c>
      <c r="AP15" s="272">
        <v>-13887</v>
      </c>
      <c r="AQ15" s="273">
        <v>-7399</v>
      </c>
      <c r="AR15" s="274">
        <v>87.7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2343589</v>
      </c>
      <c r="AP16" s="272">
        <v>124013</v>
      </c>
      <c r="AQ16" s="273">
        <v>129397</v>
      </c>
      <c r="AR16" s="274">
        <v>-4.2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13.07</v>
      </c>
      <c r="AP21" s="286">
        <v>11.07</v>
      </c>
      <c r="AQ21" s="287">
        <v>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97.1</v>
      </c>
      <c r="AP22" s="291">
        <v>97.2</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1191909</v>
      </c>
      <c r="AP32" s="300">
        <v>63071</v>
      </c>
      <c r="AQ32" s="301">
        <v>74841</v>
      </c>
      <c r="AR32" s="302">
        <v>-15.7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v>1</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210692</v>
      </c>
      <c r="AP35" s="300">
        <v>11149</v>
      </c>
      <c r="AQ35" s="301">
        <v>16683</v>
      </c>
      <c r="AR35" s="302">
        <v>-33.200000000000003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t="s">
        <v>487</v>
      </c>
      <c r="AP36" s="300" t="s">
        <v>487</v>
      </c>
      <c r="AQ36" s="301">
        <v>2411</v>
      </c>
      <c r="AR36" s="302" t="s">
        <v>487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487</v>
      </c>
      <c r="AP37" s="300" t="s">
        <v>487</v>
      </c>
      <c r="AQ37" s="301">
        <v>548</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v>500</v>
      </c>
      <c r="AP38" s="303">
        <v>26</v>
      </c>
      <c r="AQ38" s="304">
        <v>7</v>
      </c>
      <c r="AR38" s="292">
        <v>271.39999999999998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-71126</v>
      </c>
      <c r="AP39" s="300">
        <v>-3764</v>
      </c>
      <c r="AQ39" s="301">
        <v>-3756</v>
      </c>
      <c r="AR39" s="302">
        <v>0.2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-897490</v>
      </c>
      <c r="AP40" s="300">
        <v>-47491</v>
      </c>
      <c r="AQ40" s="301">
        <v>-63247</v>
      </c>
      <c r="AR40" s="302">
        <v>-24.9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434485</v>
      </c>
      <c r="AP41" s="300">
        <v>22991</v>
      </c>
      <c r="AQ41" s="301">
        <v>27488</v>
      </c>
      <c r="AR41" s="302">
        <v>-16.399999999999999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1898343</v>
      </c>
      <c r="AN51" s="322">
        <v>92697</v>
      </c>
      <c r="AO51" s="323">
        <v>-3.6</v>
      </c>
      <c r="AP51" s="324">
        <v>92632</v>
      </c>
      <c r="AQ51" s="325">
        <v>-1.5</v>
      </c>
      <c r="AR51" s="326">
        <v>-2.1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912847</v>
      </c>
      <c r="AN52" s="330">
        <v>44575</v>
      </c>
      <c r="AO52" s="331">
        <v>6.7</v>
      </c>
      <c r="AP52" s="332">
        <v>47978</v>
      </c>
      <c r="AQ52" s="333">
        <v>-2</v>
      </c>
      <c r="AR52" s="334">
        <v>8.6999999999999993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1735335</v>
      </c>
      <c r="AN53" s="322">
        <v>86680</v>
      </c>
      <c r="AO53" s="323">
        <v>-6.5</v>
      </c>
      <c r="AP53" s="324">
        <v>96469</v>
      </c>
      <c r="AQ53" s="325">
        <v>4.0999999999999996</v>
      </c>
      <c r="AR53" s="326">
        <v>-10.6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906073</v>
      </c>
      <c r="AN54" s="330">
        <v>45258</v>
      </c>
      <c r="AO54" s="331">
        <v>1.5</v>
      </c>
      <c r="AP54" s="332">
        <v>49775</v>
      </c>
      <c r="AQ54" s="333">
        <v>3.7</v>
      </c>
      <c r="AR54" s="334">
        <v>-2.2000000000000002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1913270</v>
      </c>
      <c r="AN55" s="322">
        <v>97046</v>
      </c>
      <c r="AO55" s="323">
        <v>12</v>
      </c>
      <c r="AP55" s="324">
        <v>85743</v>
      </c>
      <c r="AQ55" s="325">
        <v>-11.1</v>
      </c>
      <c r="AR55" s="326">
        <v>23.1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834231</v>
      </c>
      <c r="AN56" s="330">
        <v>42315</v>
      </c>
      <c r="AO56" s="331">
        <v>-6.5</v>
      </c>
      <c r="AP56" s="332">
        <v>45231</v>
      </c>
      <c r="AQ56" s="333">
        <v>-9.1</v>
      </c>
      <c r="AR56" s="334">
        <v>2.6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1869459</v>
      </c>
      <c r="AN57" s="322">
        <v>97190</v>
      </c>
      <c r="AO57" s="323">
        <v>0.1</v>
      </c>
      <c r="AP57" s="324">
        <v>92509</v>
      </c>
      <c r="AQ57" s="325">
        <v>7.9</v>
      </c>
      <c r="AR57" s="326">
        <v>-7.8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667120</v>
      </c>
      <c r="AN58" s="330">
        <v>34683</v>
      </c>
      <c r="AO58" s="331">
        <v>-18</v>
      </c>
      <c r="AP58" s="332">
        <v>52274</v>
      </c>
      <c r="AQ58" s="333">
        <v>15.6</v>
      </c>
      <c r="AR58" s="334">
        <v>-33.6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1465388</v>
      </c>
      <c r="AN59" s="322">
        <v>77542</v>
      </c>
      <c r="AO59" s="323">
        <v>-20.2</v>
      </c>
      <c r="AP59" s="324">
        <v>98544</v>
      </c>
      <c r="AQ59" s="325">
        <v>6.5</v>
      </c>
      <c r="AR59" s="326">
        <v>-26.7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613843</v>
      </c>
      <c r="AN60" s="330">
        <v>32482</v>
      </c>
      <c r="AO60" s="331">
        <v>-6.3</v>
      </c>
      <c r="AP60" s="332">
        <v>55816</v>
      </c>
      <c r="AQ60" s="333">
        <v>6.8</v>
      </c>
      <c r="AR60" s="334">
        <v>-13.1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1776359</v>
      </c>
      <c r="AN61" s="337">
        <v>90231</v>
      </c>
      <c r="AO61" s="338">
        <v>-3.6</v>
      </c>
      <c r="AP61" s="339">
        <v>93179</v>
      </c>
      <c r="AQ61" s="340">
        <v>1.2</v>
      </c>
      <c r="AR61" s="326">
        <v>-4.8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786823</v>
      </c>
      <c r="AN62" s="330">
        <v>39863</v>
      </c>
      <c r="AO62" s="331">
        <v>-4.5</v>
      </c>
      <c r="AP62" s="332">
        <v>50215</v>
      </c>
      <c r="AQ62" s="333">
        <v>3</v>
      </c>
      <c r="AR62" s="334">
        <v>-7.5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zy9vWk5xELR/QT0CJeUyFRmmhhUZ/8nTSwvEk0hJ3N65IyxiDJfRkrxzbMxnumN+lx53CF9igjL/huzj6O4rNQ==" saltValue="loDxGNyphtxxl7cYOATh/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PNr/HZ/Li4QWLHuf0QQELNmFXrXlHDdccnG3kzwwsGm0FUVA/LVHwWDKQspchYtl5gtaYYXRPG1t6ouytbm67g==" saltValue="LFAjGJCOvXlm33L3Y5YV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Fpjw73JxEQrceJVBYBqJ3XTWTby9tB/3+wLtL6btJwSPMVimHlvEjAJKOGV4L+Z/v58YOst/u4uLeTsQv9hQBA==" saltValue="TH2msfA0KZn8EJ7KT2Rp7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21.21</v>
      </c>
      <c r="G47" s="12">
        <v>25.74</v>
      </c>
      <c r="H47" s="12">
        <v>37.200000000000003</v>
      </c>
      <c r="I47" s="12">
        <v>36.43</v>
      </c>
      <c r="J47" s="13">
        <v>36.43</v>
      </c>
    </row>
    <row r="48" spans="2:10" ht="57.75" customHeight="1" x14ac:dyDescent="0.15">
      <c r="B48" s="14"/>
      <c r="C48" s="1141" t="s">
        <v>4</v>
      </c>
      <c r="D48" s="1141"/>
      <c r="E48" s="1142"/>
      <c r="F48" s="15">
        <v>6.79</v>
      </c>
      <c r="G48" s="16">
        <v>10.79</v>
      </c>
      <c r="H48" s="16">
        <v>12.3</v>
      </c>
      <c r="I48" s="16">
        <v>10.210000000000001</v>
      </c>
      <c r="J48" s="17">
        <v>11.42</v>
      </c>
    </row>
    <row r="49" spans="2:10" ht="57.75" customHeight="1" thickBot="1" x14ac:dyDescent="0.2">
      <c r="B49" s="18"/>
      <c r="C49" s="1143" t="s">
        <v>5</v>
      </c>
      <c r="D49" s="1143"/>
      <c r="E49" s="1144"/>
      <c r="F49" s="19">
        <v>2.81</v>
      </c>
      <c r="G49" s="20">
        <v>10.37</v>
      </c>
      <c r="H49" s="20">
        <v>11.71</v>
      </c>
      <c r="I49" s="20" t="s">
        <v>531</v>
      </c>
      <c r="J49" s="21">
        <v>1.85</v>
      </c>
    </row>
    <row r="50" spans="2:10" x14ac:dyDescent="0.15"/>
  </sheetData>
  <sheetProtection algorithmName="SHA-512" hashValue="CIKribtKCRrrmYI9ZpgYezr0pTsf9sBb6HHRpN0E3cktHUW9rdGOlC4wINCYS7cAVwO8oYLVJKmdPuL3oybvvA==" saltValue="EmhSvYeXAdCH5swGyUDt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藤崎　渚</cp:lastModifiedBy>
  <cp:lastPrinted>2026-03-16T01:38:18Z</cp:lastPrinted>
  <dcterms:created xsi:type="dcterms:W3CDTF">2026-02-23T09:52:50Z</dcterms:created>
  <dcterms:modified xsi:type="dcterms:W3CDTF">2026-03-16T01:38:20Z</dcterms:modified>
  <cp:category/>
</cp:coreProperties>
</file>