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2029\Desktop\財政係庶務関係データ\01-2 一般文書・県調査関係綴\R6年度\50　070326　【公表連絡】令和５年度財政状況資料集の県ホームページでの公表（１回⽬）について\02　HP掲載用\"/>
    </mc:Choice>
  </mc:AlternateContent>
  <xr:revisionPtr revIDLastSave="0" documentId="13_ncr:1_{138304A3-A2A7-4A97-B365-8FE4BA6F42DD}" xr6:coauthVersionLast="45"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W37" i="10"/>
  <c r="BW38" i="10" s="1"/>
  <c r="BE37" i="10"/>
  <c r="AM37" i="10"/>
  <c r="U37" i="10"/>
  <c r="C37" i="10"/>
  <c r="BW36" i="10"/>
  <c r="BE36" i="10"/>
  <c r="C36" i="10"/>
  <c r="BW35" i="10"/>
  <c r="BE35" i="10"/>
  <c r="C35" i="10"/>
  <c r="CO34" i="10"/>
  <c r="CO35" i="10" s="1"/>
  <c r="CO36" i="10" s="1"/>
  <c r="CO37" i="10" s="1"/>
  <c r="CO38" i="10" s="1"/>
  <c r="CO39" i="10" s="1"/>
  <c r="CO40" i="10" s="1"/>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<sst xmlns="http://schemas.openxmlformats.org/spreadsheetml/2006/main" count="1111" uniqueCount="567">
  <si>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</si>
  <si>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</si>
  <si>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</si>
  <si>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</si>
  <si>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</si>
  <si>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</si>
  <si>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</si>
  <si>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</si>
  <si>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</si>
  <si>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</si>
  <si>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</si>
  <si>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</si>
  <si>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</si>
  <si>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</si>
  <si>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</si>
  <si>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</si>
  <si>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</si>
  <si>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</si>
  <si>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</si>
  <si>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</si>
  <si>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</si>
  <si>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</si>
  <si>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</si>
  <si>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</si>
  <si>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</si>
  <si>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</si>
  <si>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</si>
  <si>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</si>
  <si>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</si>
  <si>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</si>
  <si>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</si>
  <si>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</si>
  <si>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</si>
  <si>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</si>
  <si>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</si>
  <si>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</si>
  <si>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</si>
  <si>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</si>
  <si>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</si>
  <si>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</si>
  <si>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</si>
  <si>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</si>
  <si>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</si>
  <si>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</si>
  <si>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</si>
  <si>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</si>
  <si>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</si>
  <si>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</si>
  <si>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</si>
  <si>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</si>
  <si>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</si>
  <si>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</si>
  <si>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</si>
  <si>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</si>
  <si>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</si>
  <si>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</si>
  <si>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</si>
  <si>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</si>
  <si>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</si>
  <si>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</si>
  <si>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</si>
  <si>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</si>
  <si>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</si>
  <si>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</si>
  <si>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</si>
  <si>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</si>
  <si>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</si>
  <si>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</si>
  <si>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</si>
  <si>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</si>
  <si>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</si>
  <si>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</si>
  <si>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</si>
  <si>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</si>
  <si>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</si>
  <si>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</si>
  <si>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</si>
  <si>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</si>
  <si>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</si>
  <si>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</si>
  <si>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</si>
  <si>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</si>
  <si>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</si>
  <si>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</si>
  <si>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</si>
  <si>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</si>
  <si>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</si>
  <si>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</si>
  <si>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</si>
  <si>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</si>
  <si>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</si>
  <si>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</si>
  <si>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</si>
  <si>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</si>
  <si>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</si>
  <si>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</si>
  <si>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</si>
  <si>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</si>
  <si>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</si>
  <si>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</si>
  <si>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</si>
  <si>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</si>
  <si>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</si>
  <si>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</si>
  <si>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</si>
  <si>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</si>
  <si>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</si>
  <si>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</si>
  <si>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</si>
  <si>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</si>
  <si>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</si>
  <si>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</si>
  <si>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</si>
  <si>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</si>
  <si>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</si>
  <si>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</si>
  <si>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</si>
  <si>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</si>
  <si>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</si>
  <si>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</si>
  <si>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</si>
  <si>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</si>
  <si>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</si>
  <si>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</si>
  <si>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</si>
  <si>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</si>
  <si>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</si>
  <si>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</si>
  <si>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</si>
  <si>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</si>
  <si>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</si>
  <si>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</si>
  <si>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</si>
  <si>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</si>
  <si>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</si>
  <si>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</si>
  <si>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</si>
  <si>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</si>
  <si>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</si>
  <si>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</si>
  <si>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</si>
  <si>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</si>
  <si>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</si>
  <si>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</si>
  <si>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</si>
  <si>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</si>
  <si>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</si>
  <si>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</si>
  <si>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</si>
  <si>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</si>
  <si>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</si>
  <si>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</si>
  <si>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</si>
  <si>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</si>
  <si>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</si>
  <si>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</si>
  <si>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</si>
  <si>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</si>
  <si>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</si>
  <si>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</si>
  <si>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</si>
  <si>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</si>
  <si>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</si>
  <si>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</si>
  <si>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</si>
  <si>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</si>
  <si>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</si>
  <si>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</si>
  <si>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</si>
  <si>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</si>
  <si>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</si>
  <si>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</si>
  <si>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</si>
  <si>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</si>
  <si>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</si>
  <si>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</si>
  <si>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</si>
  <si>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</si>
  <si>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</si>
  <si>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</si>
  <si>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</si>
  <si>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</si>
  <si>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</si>
  <si>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</si>
  <si>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</si>
  <si>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</si>
  <si>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</si>
  <si>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</si>
  <si>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</si>
  <si>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</si>
  <si>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</si>
  <si>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</si>
  <si>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</si>
  <si>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</si>
  <si>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</si>
  <si>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</si>
  <si>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</si>
  <si>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</si>
  <si>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</si>
  <si>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</si>
  <si>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</si>
  <si>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</si>
  <si>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</si>
  <si>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</si>
  <si>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鹿児島県枕崎市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</si>
  <si>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</si>
  <si>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</si>
  <si>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</si>
  <si>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</si>
  <si>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</si>
  <si>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</si>
  <si>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</si>
  <si>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</si>
  <si>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</si>
  <si>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</si>
  <si>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</si>
  <si>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</si>
  <si>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</si>
  <si>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</si>
  <si>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</si>
  <si>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</si>
  <si>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</si>
  <si>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</si>
  <si>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</si>
  <si>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</si>
  <si>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</si>
  <si>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</si>
  <si>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</si>
  <si>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</si>
  <si>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</si>
  <si>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</si>
  <si>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</si>
  <si>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</si>
  <si>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</si>
  <si>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</si>
  <si>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</si>
  <si>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</si>
  <si>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</si>
  <si>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</si>
  <si>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</si>
  <si>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</si>
  <si>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</si>
  <si>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</si>
  <si>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</si>
  <si>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</si>
  <si>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</si>
  <si>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</si>
  <si>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</si>
  <si>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</si>
  <si>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</si>
  <si>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</si>
  <si>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</si>
  <si>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</si>
  <si>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</si>
  <si>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</si>
  <si>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</si>
  <si>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</si>
  <si>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</si>
  <si>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</si>
  <si>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</si>
  <si>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</si>
  <si>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</si>
  <si>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</si>
  <si>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</si>
  <si>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</si>
  <si>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</si>
  <si>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</si>
  <si>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</si>
  <si>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</si>
  <si>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</si>
  <si>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</si>
  <si>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</si>
  <si>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</si>
  <si>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</si>
  <si>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</si>
  <si>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</si>
  <si>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</si>
  <si>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</si>
  <si>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</si>
  <si>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</si>
  <si>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</si>
  <si>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</si>
  <si>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</si>
  <si>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</si>
  <si>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</si>
  <si>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</si>
  <si>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</si>
  <si>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</si>
  <si>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</si>
  <si>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</si>
  <si>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</si>
  <si>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</si>
  <si>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</si>
  <si>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</si>
  <si>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</si>
  <si>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</si>
  <si>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</si>
  <si>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</si>
  <si>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</si>
  <si>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</si>
  <si>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</si>
  <si>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</si>
  <si>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</si>
  <si>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</si>
  <si>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</si>
  <si>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</si>
  <si>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</si>
  <si>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</si>
  <si>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</si>
  <si>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</si>
  <si>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</si>
  <si>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</si>
  <si>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</si>
  <si>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</si>
  <si>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</si>
  <si>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</si>
  <si>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</si>
  <si>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</si>
  <si>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</si>
  <si>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</si>
  <si>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</si>
  <si>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</si>
  <si>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</si>
  <si>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</si>
  <si>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</si>
  <si>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</si>
  <si>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</si>
  <si>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</si>
  <si>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</si>
  <si>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</si>
  <si>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</si>
  <si>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</si>
  <si>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</si>
  <si>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</si>
  <si>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</si>
  <si>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</si>
  <si>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</si>
  <si>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</si>
  <si>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</si>
  <si>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</si>
  <si>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</si>
  <si>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</si>
  <si>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</si>
  <si>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</si>
  <si>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</si>
  <si>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</si>
  <si>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</si>
  <si>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</si>
  <si>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</si>
  <si>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</si>
  <si>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</si>
  <si>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</si>
  <si>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</si>
  <si>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</si>
  <si>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</si>
  <si>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鹿児島県枕崎市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</si>
  <si>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</si>
  <si>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</si>
  <si>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</si>
  <si>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</si>
  <si>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</si>
  <si>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</si>
  <si>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</si>
  <si>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</si>
  <si>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</si>
  <si>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</si>
  <si>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</si>
  <si>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</si>
  <si>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</si>
  <si>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</si>
  <si>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</si>
  <si>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</si>
  <si>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</si>
  <si>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</si>
  <si>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</si>
  <si>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</si>
  <si>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</si>
  <si>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</si>
  <si>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</si>
  <si>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</si>
  <si>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</si>
  <si>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</si>
  <si>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</si>
  <si>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</si>
  <si>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</si>
  <si>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</si>
  <si>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</si>
  <si>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</si>
  <si>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</si>
  <si>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</si>
  <si>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</si>
  <si>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</si>
  <si>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</si>
  <si>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</si>
  <si>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</si>
  <si>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</si>
  <si>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</si>
  <si>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</si>
  <si>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</si>
  <si>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</si>
  <si>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</si>
  <si>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</si>
  <si>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</si>
  <si>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</si>
  <si>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</si>
  <si>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</si>
  <si>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</si>
  <si>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</si>
  <si>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</si>
  <si>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</si>
  <si>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</si>
  <si>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</si>
  <si>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</si>
  <si>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</si>
  <si>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</si>
  <si>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</si>
  <si>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</si>
  <si>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</si>
  <si>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</si>
  <si>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</si>
  <si>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</si>
  <si>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</si>
  <si>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</si>
  <si>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</si>
  <si>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</si>
  <si>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</si>
  <si>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</si>
  <si>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</si>
  <si>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</si>
  <si>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</si>
  <si>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</si>
  <si>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</si>
  <si>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</si>
  <si>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</si>
  <si>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</si>
  <si>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</si>
  <si>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</si>
  <si>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</si>
  <si>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</si>
  <si>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</si>
  <si>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</si>
  <si>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</si>
  <si>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</si>
  <si>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</si>
  <si>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</si>
  <si>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</si>
  <si>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</si>
  <si>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</si>
  <si>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</si>
  <si>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</si>
  <si>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</si>
  <si>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</si>
  <si>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</si>
  <si>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</si>
  <si>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</si>
  <si>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</si>
  <si>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</si>
  <si>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</si>
  <si>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</si>
  <si>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</si>
  <si>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</si>
  <si>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</si>
  <si>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</si>
  <si>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</si>
  <si>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</si>
  <si>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</si>
  <si>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</si>
  <si>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</si>
  <si>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</si>
  <si>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</si>
  <si>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</si>
  <si>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</si>
  <si>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</si>
  <si>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</si>
  <si>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</si>
  <si>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</si>
  <si>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</si>
  <si>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</si>
  <si>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</si>
  <si>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</si>
  <si>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</si>
  <si>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</si>
  <si>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</si>
  <si>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</si>
  <si>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</si>
  <si>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</si>
  <si>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</si>
  <si>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</si>
  <si>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</si>
  <si>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</si>
  <si>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</si>
  <si>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</si>
  <si>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</si>
  <si>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</si>
  <si>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</si>
  <si>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</si>
  <si>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</si>
  <si>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</si>
  <si>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</si>
  <si>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</si>
  <si>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</si>
  <si>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</si>
  <si>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</si>
  <si>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</si>
  <si>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</si>
  <si>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</si>
  <si>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</si>
  <si>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</si>
  <si>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</si>
  <si>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</si>
  <si>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</si>
  <si>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</si>
  <si>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</si>
  <si>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</si>
  <si>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</si>
  <si>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</si>
  <si>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</si>
  <si>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</si>
  <si>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</si>
  <si>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</si>
  <si>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</si>
  <si>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</si>
  <si>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</si>
  <si>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</si>
  <si>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</si>
  <si>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</si>
  <si>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</si>
  <si>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</si>
  <si>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</si>
  <si>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</si>
  <si>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</si>
  <si>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1.85</t>
  </si>
  <si>
    <t>一般会計</t>
  </si>
  <si>
    <t>枕崎市水道事業会計</t>
  </si>
  <si>
    <t>枕崎市立病院事業会計</t>
  </si>
  <si>
    <t>枕崎市介護保険特別会計</t>
  </si>
  <si>
    <t>枕崎市公共下水道事業会計</t>
  </si>
  <si>
    <t>枕崎市国民健康保険特別会計</t>
  </si>
  <si>
    <t>枕崎市後期高齢者医療特別会計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</si>
  <si>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</si>
  <si>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</si>
  <si>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</si>
  <si>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</si>
  <si>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</si>
  <si>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</si>
  <si>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</si>
  <si>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</si>
  <si>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phoneticPr fontId="2"/>
  </si>
  <si>
    <t>南薩地区衛生管理組合</t>
    <phoneticPr fontId="2"/>
  </si>
  <si>
    <t>南薩介護保険事務組合</t>
    <phoneticPr fontId="2"/>
  </si>
  <si>
    <t>鹿児島県後期高齢者医療広域連合一般会計</t>
    <rPh sb="15" eb="19">
      <t>イッパンカイケイ</t>
    </rPh>
    <phoneticPr fontId="2"/>
  </si>
  <si>
    <t>鹿児島県後期高齢者医療広域連合特別会計</t>
    <rPh sb="15" eb="19">
      <t>トクベツカイケイ</t>
    </rPh>
    <phoneticPr fontId="2"/>
  </si>
  <si>
    <t>ふるさと応援基金</t>
    <rPh sb="4" eb="6">
      <t>オウエン</t>
    </rPh>
    <rPh sb="6" eb="8">
      <t>キキン</t>
    </rPh>
    <phoneticPr fontId="5"/>
  </si>
  <si>
    <t>庁舎整備基金</t>
    <rPh sb="0" eb="2">
      <t>チョウシャ</t>
    </rPh>
    <rPh sb="2" eb="4">
      <t>セイビ</t>
    </rPh>
    <rPh sb="4" eb="6">
      <t>キキン</t>
    </rPh>
    <phoneticPr fontId="2"/>
  </si>
  <si>
    <t>地域振興基金</t>
    <rPh sb="0" eb="2">
      <t>チイキ</t>
    </rPh>
    <rPh sb="2" eb="4">
      <t>シンコウ</t>
    </rPh>
    <rPh sb="4" eb="6">
      <t>キキン</t>
    </rPh>
    <phoneticPr fontId="2"/>
  </si>
  <si>
    <t>岩崎奨学基金</t>
    <rPh sb="0" eb="2">
      <t>イワサキ</t>
    </rPh>
    <rPh sb="2" eb="4">
      <t>ショウガク</t>
    </rPh>
    <rPh sb="4" eb="6">
      <t>キキン</t>
    </rPh>
    <phoneticPr fontId="2"/>
  </si>
  <si>
    <t>中山間ふるさと水と土保全基金</t>
    <rPh sb="0" eb="3">
      <t>チュウサンカン</t>
    </rPh>
    <rPh sb="7" eb="8">
      <t>ミズ</t>
    </rPh>
    <rPh sb="9" eb="10">
      <t>ツチ</t>
    </rPh>
    <rPh sb="10" eb="12">
      <t>ホゼン</t>
    </rPh>
    <rPh sb="12" eb="14">
      <t>キキン</t>
    </rPh>
    <phoneticPr fontId="2"/>
  </si>
  <si>
    <t>枕崎市水産センター</t>
    <rPh sb="0" eb="3">
      <t>マ</t>
    </rPh>
    <rPh sb="3" eb="5">
      <t>スイサン</t>
    </rPh>
    <phoneticPr fontId="10"/>
  </si>
  <si>
    <t>南薩エアポート</t>
    <rPh sb="0" eb="2">
      <t>ナンサツ</t>
    </rPh>
    <phoneticPr fontId="10"/>
  </si>
  <si>
    <t>枕崎お魚センター</t>
    <rPh sb="0" eb="2">
      <t>マクラザキ</t>
    </rPh>
    <rPh sb="3" eb="4">
      <t>サカナ</t>
    </rPh>
    <phoneticPr fontId="10"/>
  </si>
  <si>
    <t>枕崎市かつお公社</t>
    <rPh sb="0" eb="3">
      <t>マ</t>
    </rPh>
    <rPh sb="6" eb="8">
      <t>コウシャ</t>
    </rPh>
    <phoneticPr fontId="10"/>
  </si>
  <si>
    <t>枕崎市土地開発公社</t>
    <rPh sb="0" eb="2">
      <t>マクラザキ</t>
    </rPh>
    <rPh sb="2" eb="3">
      <t>シ</t>
    </rPh>
    <rPh sb="3" eb="5">
      <t>トチ</t>
    </rPh>
    <rPh sb="5" eb="7">
      <t>カイハツ</t>
    </rPh>
    <rPh sb="7" eb="9">
      <t>コウシャ</t>
    </rPh>
    <phoneticPr fontId="10"/>
  </si>
  <si>
    <t>南薩地域地場産業振興センター</t>
    <rPh sb="0" eb="2">
      <t>ナンサツ</t>
    </rPh>
    <rPh sb="2" eb="4">
      <t>チイキ</t>
    </rPh>
    <rPh sb="4" eb="8">
      <t>ジバサンギョウ</t>
    </rPh>
    <rPh sb="8" eb="10">
      <t>シンコウ</t>
    </rPh>
    <phoneticPr fontId="10"/>
  </si>
  <si>
    <t>南薩木材加工センター</t>
    <rPh sb="0" eb="2">
      <t>ナンサツ</t>
    </rPh>
    <rPh sb="2" eb="4">
      <t>モクザイ</t>
    </rPh>
    <rPh sb="4" eb="6">
      <t>カコウ</t>
    </rPh>
    <phoneticPr fontId="10"/>
  </si>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</sst>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7AB-4423-BAEE-D2FB1D2A8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96158</c:v>
                </c:pt>
                <c:pt idx="1">
                  <c:v>92697</c:v>
                </c:pt>
                <c:pt idx="2">
                  <c:v>86680</c:v>
                </c:pt>
                <c:pt idx="3">
                  <c:v>97046</c:v>
                </c:pt>
                <c:pt idx="4">
                  <c:v>97190</c:v>
                </c:pt>
              </c:numCache>
            </c:numRef>
          </c:val>
          <c:smooth val="0"/>
          <c:extLst>
            <c:ext xmlns:c16="http://schemas.microsoft.com/office/drawing/2014/chart" uri="{C3380CC4-5D6E-409C-BE32-E72D297353CC}">
              <c16:uniqueId val="{00000001-C7AB-4423-BAEE-D2FB1D2A83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2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6.79</c:v>
                </c:pt>
                <c:pt idx="2">
                  <c:v>10.79</c:v>
                </c:pt>
                <c:pt idx="3">
                  <c:v>12.3</c:v>
                </c:pt>
                <c:pt idx="4">
                  <c:v>10.210000000000001</c:v>
                </c:pt>
              </c:numCache>
            </c:numRef>
          </c:val>
          <c:extLst>
            <c:ext xmlns:c16="http://schemas.microsoft.com/office/drawing/2014/chart" uri="{C3380CC4-5D6E-409C-BE32-E72D297353CC}">
              <c16:uniqueId val="{00000000-EA10-4C7A-96CA-44863A37D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20.65</c:v>
                </c:pt>
                <c:pt idx="1">
                  <c:v>21.21</c:v>
                </c:pt>
                <c:pt idx="2">
                  <c:v>25.74</c:v>
                </c:pt>
                <c:pt idx="3">
                  <c:v>37.200000000000003</c:v>
                </c:pt>
                <c:pt idx="4">
                  <c:v>36.43</c:v>
                </c:pt>
              </c:numCache>
            </c:numRef>
          </c:val>
          <c:extLst>
            <c:ext xmlns:c16="http://schemas.microsoft.com/office/drawing/2014/chart" uri="{C3380CC4-5D6E-409C-BE32-E72D297353CC}">
              <c16:uniqueId val="{00000001-EA10-4C7A-96CA-44863A37D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1.19</c:v>
                </c:pt>
                <c:pt idx="1">
                  <c:v>2.81</c:v>
                </c:pt>
                <c:pt idx="2">
                  <c:v>10.37</c:v>
                </c:pt>
                <c:pt idx="3">
                  <c:v>11.71</c:v>
                </c:pt>
                <c:pt idx="4">
                  <c:v>-1.85</c:v>
                </c:pt>
              </c:numCache>
            </c:numRef>
          </c:val>
          <c:smooth val="0"/>
          <c:extLst>
            <c:ext xmlns:c16="http://schemas.microsoft.com/office/drawing/2014/chart" uri="{C3380CC4-5D6E-409C-BE32-E72D297353CC}">
              <c16:uniqueId val="{00000002-EA10-4C7A-96CA-44863A37D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73-4FE4-9A59-340524E01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73-4FE4-9A59-340524E01C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73-4FE4-9A59-340524E01C77}"/>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0.05</c:v>
                </c:pt>
                <c:pt idx="8">
                  <c:v>#N/A</c:v>
                </c:pt>
                <c:pt idx="9">
                  <c:v>0.04</c:v>
                </c:pt>
              </c:numCache>
            </c:numRef>
          </c:val>
          <c:extLst>
            <c:ext xmlns:c16="http://schemas.microsoft.com/office/drawing/2014/chart" uri="{C3380CC4-5D6E-409C-BE32-E72D297353CC}">
              <c16:uniqueId val="{00000003-EC73-4FE4-9A59-340524E01C77}"/>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0.17</c:v>
                </c:pt>
                <c:pt idx="4">
                  <c:v>#N/A</c:v>
                </c:pt>
                <c:pt idx="5">
                  <c:v>0.28999999999999998</c:v>
                </c:pt>
                <c:pt idx="6">
                  <c:v>#N/A</c:v>
                </c:pt>
                <c:pt idx="7">
                  <c:v>0.12</c:v>
                </c:pt>
                <c:pt idx="8">
                  <c:v>#N/A</c:v>
                </c:pt>
                <c:pt idx="9">
                  <c:v>7.0000000000000007E-2</c:v>
                </c:pt>
              </c:numCache>
            </c:numRef>
          </c:val>
          <c:extLst>
            <c:ext xmlns:c16="http://schemas.microsoft.com/office/drawing/2014/chart" uri="{C3380CC4-5D6E-409C-BE32-E72D297353CC}">
              <c16:uniqueId val="{00000004-EC73-4FE4-9A59-340524E01C77}"/>
            </c:ext>
          </c:extLst>
        </c:ser>
        <c:ser>
          <c:idx val="5"/>
          <c:order val="5"/>
          <c:tx>
            <c:strRef>
              <c:f>データシート!$A$32</c:f>
              <c:strCache>
                <c:ptCount val="1"/>
                <c:pt idx="0">
                  <c:v>枕崎市公共下水道事業会計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1.0900000000000001</c:v>
                </c:pt>
                <c:pt idx="4">
                  <c:v>#N/A</c:v>
                </c:pt>
                <c:pt idx="5">
                  <c:v>1.1299999999999999</c:v>
                </c:pt>
                <c:pt idx="6">
                  <c:v>#N/A</c:v>
                </c:pt>
                <c:pt idx="7">
                  <c:v>0.64</c:v>
                </c:pt>
                <c:pt idx="8">
                  <c:v>#N/A</c:v>
                </c:pt>
                <c:pt idx="9">
                  <c:v>1.08</c:v>
                </c:pt>
              </c:numCache>
            </c:numRef>
          </c:val>
          <c:extLst>
            <c:ext xmlns:c16="http://schemas.microsoft.com/office/drawing/2014/chart" uri="{C3380CC4-5D6E-409C-BE32-E72D297353CC}">
              <c16:uniqueId val="{00000005-EC73-4FE4-9A59-340524E01C77}"/>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1.96</c:v>
                </c:pt>
                <c:pt idx="2">
                  <c:v>#N/A</c:v>
                </c:pt>
                <c:pt idx="3">
                  <c:v>3.03</c:v>
                </c:pt>
                <c:pt idx="4">
                  <c:v>#N/A</c:v>
                </c:pt>
                <c:pt idx="5">
                  <c:v>2.38</c:v>
                </c:pt>
                <c:pt idx="6">
                  <c:v>#N/A</c:v>
                </c:pt>
                <c:pt idx="7">
                  <c:v>4.43</c:v>
                </c:pt>
                <c:pt idx="8">
                  <c:v>#N/A</c:v>
                </c:pt>
                <c:pt idx="9">
                  <c:v>3.93</c:v>
                </c:pt>
              </c:numCache>
            </c:numRef>
          </c:val>
          <c:extLst>
            <c:ext xmlns:c16="http://schemas.microsoft.com/office/drawing/2014/chart" uri="{C3380CC4-5D6E-409C-BE32-E72D297353CC}">
              <c16:uniqueId val="{00000006-EC73-4FE4-9A59-340524E01C77}"/>
            </c:ext>
          </c:extLst>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6.65</c:v>
                </c:pt>
                <c:pt idx="2">
                  <c:v>#N/A</c:v>
                </c:pt>
                <c:pt idx="3">
                  <c:v>6.37</c:v>
                </c:pt>
                <c:pt idx="4">
                  <c:v>#N/A</c:v>
                </c:pt>
                <c:pt idx="5">
                  <c:v>7.32</c:v>
                </c:pt>
                <c:pt idx="6">
                  <c:v>#N/A</c:v>
                </c:pt>
                <c:pt idx="7">
                  <c:v>8.84</c:v>
                </c:pt>
                <c:pt idx="8">
                  <c:v>#N/A</c:v>
                </c:pt>
                <c:pt idx="9">
                  <c:v>8.27</c:v>
                </c:pt>
              </c:numCache>
            </c:numRef>
          </c:val>
          <c:extLst>
            <c:ext xmlns:c16="http://schemas.microsoft.com/office/drawing/2014/chart" uri="{C3380CC4-5D6E-409C-BE32-E72D297353CC}">
              <c16:uniqueId val="{00000007-EC73-4FE4-9A59-340524E01C77}"/>
            </c:ext>
          </c:extLst>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12.32</c:v>
                </c:pt>
                <c:pt idx="2">
                  <c:v>#N/A</c:v>
                </c:pt>
                <c:pt idx="3">
                  <c:v>11.33</c:v>
                </c:pt>
                <c:pt idx="4">
                  <c:v>#N/A</c:v>
                </c:pt>
                <c:pt idx="5">
                  <c:v>9.74</c:v>
                </c:pt>
                <c:pt idx="6">
                  <c:v>#N/A</c:v>
                </c:pt>
                <c:pt idx="7">
                  <c:v>9.51</c:v>
                </c:pt>
                <c:pt idx="8">
                  <c:v>#N/A</c:v>
                </c:pt>
                <c:pt idx="9">
                  <c:v>9.3800000000000008</c:v>
                </c:pt>
              </c:numCache>
            </c:numRef>
          </c:val>
          <c:extLst>
            <c:ext xmlns:c16="http://schemas.microsoft.com/office/drawing/2014/chart" uri="{C3380CC4-5D6E-409C-BE32-E72D297353CC}">
              <c16:uniqueId val="{00000008-EC73-4FE4-9A59-340524E01C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5.97</c:v>
                </c:pt>
                <c:pt idx="2">
                  <c:v>#N/A</c:v>
                </c:pt>
                <c:pt idx="3">
                  <c:v>6.79</c:v>
                </c:pt>
                <c:pt idx="4">
                  <c:v>#N/A</c:v>
                </c:pt>
                <c:pt idx="5">
                  <c:v>10.79</c:v>
                </c:pt>
                <c:pt idx="6">
                  <c:v>#N/A</c:v>
                </c:pt>
                <c:pt idx="7">
                  <c:v>12.29</c:v>
                </c:pt>
                <c:pt idx="8">
                  <c:v>#N/A</c:v>
                </c:pt>
                <c:pt idx="9">
                  <c:v>10.210000000000001</c:v>
                </c:pt>
              </c:numCache>
            </c:numRef>
          </c:val>
          <c:extLst>
            <c:ext xmlns:c16="http://schemas.microsoft.com/office/drawing/2014/chart" uri="{C3380CC4-5D6E-409C-BE32-E72D297353CC}">
              <c16:uniqueId val="{00000009-EC73-4FE4-9A59-340524E01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845</c:v>
                </c:pt>
                <c:pt idx="5">
                  <c:v>848</c:v>
                </c:pt>
                <c:pt idx="8">
                  <c:v>862</c:v>
                </c:pt>
                <c:pt idx="11">
                  <c:v>903</c:v>
                </c:pt>
                <c:pt idx="14">
                  <c:v>976</c:v>
                </c:pt>
              </c:numCache>
            </c:numRef>
          </c:val>
          <c:extLst>
            <c:ext xmlns:c16="http://schemas.microsoft.com/office/drawing/2014/chart" uri="{C3380CC4-5D6E-409C-BE32-E72D297353CC}">
              <c16:uniqueId val="{00000000-605A-41AE-83ED-9B9E5599A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A-41AE-83ED-9B9E5599A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605A-41AE-83ED-9B9E5599A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A-41AE-83ED-9B9E5599A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265</c:v>
                </c:pt>
                <c:pt idx="6">
                  <c:v>277</c:v>
                </c:pt>
                <c:pt idx="9">
                  <c:v>269</c:v>
                </c:pt>
                <c:pt idx="12">
                  <c:v>280</c:v>
                </c:pt>
              </c:numCache>
            </c:numRef>
          </c:val>
          <c:extLst>
            <c:ext xmlns:c16="http://schemas.microsoft.com/office/drawing/2014/chart" uri="{C3380CC4-5D6E-409C-BE32-E72D297353CC}">
              <c16:uniqueId val="{00000004-605A-41AE-83ED-9B9E5599A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A-41AE-83ED-9B9E5599A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A-41AE-83ED-9B9E5599A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1063</c:v>
                </c:pt>
                <c:pt idx="3">
                  <c:v>1043</c:v>
                </c:pt>
                <c:pt idx="6">
                  <c:v>1028</c:v>
                </c:pt>
                <c:pt idx="9">
                  <c:v>1062</c:v>
                </c:pt>
                <c:pt idx="12">
                  <c:v>1129</c:v>
                </c:pt>
              </c:numCache>
            </c:numRef>
          </c:val>
          <c:extLst>
            <c:ext xmlns:c16="http://schemas.microsoft.com/office/drawing/2014/chart" uri="{C3380CC4-5D6E-409C-BE32-E72D297353CC}">
              <c16:uniqueId val="{00000007-605A-41AE-83ED-9B9E5599A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484</c:v>
                </c:pt>
                <c:pt idx="2">
                  <c:v>#N/A</c:v>
                </c:pt>
                <c:pt idx="3">
                  <c:v>#N/A</c:v>
                </c:pt>
                <c:pt idx="4">
                  <c:v>461</c:v>
                </c:pt>
                <c:pt idx="5">
                  <c:v>#N/A</c:v>
                </c:pt>
                <c:pt idx="6">
                  <c:v>#N/A</c:v>
                </c:pt>
                <c:pt idx="7">
                  <c:v>444</c:v>
                </c:pt>
                <c:pt idx="8">
                  <c:v>#N/A</c:v>
                </c:pt>
                <c:pt idx="9">
                  <c:v>#N/A</c:v>
                </c:pt>
                <c:pt idx="10">
                  <c:v>429</c:v>
                </c:pt>
                <c:pt idx="11">
                  <c:v>#N/A</c:v>
                </c:pt>
                <c:pt idx="12">
                  <c:v>#N/A</c:v>
                </c:pt>
                <c:pt idx="13">
                  <c:v>433</c:v>
                </c:pt>
                <c:pt idx="14">
                  <c:v>#N/A</c:v>
                </c:pt>
              </c:numCache>
            </c:numRef>
          </c:val>
          <c:smooth val="0"/>
          <c:extLst>
            <c:ext xmlns:c16="http://schemas.microsoft.com/office/drawing/2014/chart" uri="{C3380CC4-5D6E-409C-BE32-E72D297353CC}">
              <c16:uniqueId val="{00000008-605A-41AE-83ED-9B9E5599A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9539</c:v>
                </c:pt>
                <c:pt idx="5">
                  <c:v>9704</c:v>
                </c:pt>
                <c:pt idx="8">
                  <c:v>9746</c:v>
                </c:pt>
                <c:pt idx="11">
                  <c:v>9772</c:v>
                </c:pt>
                <c:pt idx="14">
                  <c:v>10653</c:v>
                </c:pt>
              </c:numCache>
            </c:numRef>
          </c:val>
          <c:extLst>
            <c:ext xmlns:c16="http://schemas.microsoft.com/office/drawing/2014/chart" uri="{C3380CC4-5D6E-409C-BE32-E72D297353CC}">
              <c16:uniqueId val="{00000000-CA33-4F9D-BC9E-BF1A0E224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693</c:v>
                </c:pt>
                <c:pt idx="5">
                  <c:v>662</c:v>
                </c:pt>
                <c:pt idx="8">
                  <c:v>618</c:v>
                </c:pt>
                <c:pt idx="11">
                  <c:v>600</c:v>
                </c:pt>
                <c:pt idx="14">
                  <c:v>625</c:v>
                </c:pt>
              </c:numCache>
            </c:numRef>
          </c:val>
          <c:extLst>
            <c:ext xmlns:c16="http://schemas.microsoft.com/office/drawing/2014/chart" uri="{C3380CC4-5D6E-409C-BE32-E72D297353CC}">
              <c16:uniqueId val="{00000001-CA33-4F9D-BC9E-BF1A0E224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4004</c:v>
                </c:pt>
                <c:pt idx="5">
                  <c:v>5348</c:v>
                </c:pt>
                <c:pt idx="8">
                  <c:v>6859</c:v>
                </c:pt>
                <c:pt idx="11">
                  <c:v>7440</c:v>
                </c:pt>
                <c:pt idx="14">
                  <c:v>8074</c:v>
                </c:pt>
              </c:numCache>
            </c:numRef>
          </c:val>
          <c:extLst>
            <c:ext xmlns:c16="http://schemas.microsoft.com/office/drawing/2014/chart" uri="{C3380CC4-5D6E-409C-BE32-E72D297353CC}">
              <c16:uniqueId val="{00000002-CA33-4F9D-BC9E-BF1A0E224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33-4F9D-BC9E-BF1A0E224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33-4F9D-BC9E-BF1A0E224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c:v>
                </c:pt>
                <c:pt idx="3">
                  <c:v>59</c:v>
                </c:pt>
                <c:pt idx="6">
                  <c:v>90</c:v>
                </c:pt>
                <c:pt idx="9">
                  <c:v>30</c:v>
                </c:pt>
                <c:pt idx="12">
                  <c:v>10</c:v>
                </c:pt>
              </c:numCache>
            </c:numRef>
          </c:val>
          <c:extLst>
            <c:ext xmlns:c16="http://schemas.microsoft.com/office/drawing/2014/chart" uri="{C3380CC4-5D6E-409C-BE32-E72D297353CC}">
              <c16:uniqueId val="{00000005-CA33-4F9D-BC9E-BF1A0E224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2841</c:v>
                </c:pt>
                <c:pt idx="3">
                  <c:v>2753</c:v>
                </c:pt>
                <c:pt idx="6">
                  <c:v>2362</c:v>
                </c:pt>
                <c:pt idx="9">
                  <c:v>2216</c:v>
                </c:pt>
                <c:pt idx="12">
                  <c:v>2115</c:v>
                </c:pt>
              </c:numCache>
            </c:numRef>
          </c:val>
          <c:extLst>
            <c:ext xmlns:c16="http://schemas.microsoft.com/office/drawing/2014/chart" uri="{C3380CC4-5D6E-409C-BE32-E72D297353CC}">
              <c16:uniqueId val="{00000006-CA33-4F9D-BC9E-BF1A0E224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33-4F9D-BC9E-BF1A0E224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3293</c:v>
                </c:pt>
                <c:pt idx="3">
                  <c:v>3199</c:v>
                </c:pt>
                <c:pt idx="6">
                  <c:v>2905</c:v>
                </c:pt>
                <c:pt idx="9">
                  <c:v>2522</c:v>
                </c:pt>
                <c:pt idx="12">
                  <c:v>2281</c:v>
                </c:pt>
              </c:numCache>
            </c:numRef>
          </c:val>
          <c:extLst>
            <c:ext xmlns:c16="http://schemas.microsoft.com/office/drawing/2014/chart" uri="{C3380CC4-5D6E-409C-BE32-E72D297353CC}">
              <c16:uniqueId val="{00000008-CA33-4F9D-BC9E-BF1A0E224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9-CA33-4F9D-BC9E-BF1A0E224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11002</c:v>
                </c:pt>
                <c:pt idx="3">
                  <c:v>11200</c:v>
                </c:pt>
                <c:pt idx="6">
                  <c:v>11212</c:v>
                </c:pt>
                <c:pt idx="9">
                  <c:v>11357</c:v>
                </c:pt>
                <c:pt idx="12">
                  <c:v>12705</c:v>
                </c:pt>
              </c:numCache>
            </c:numRef>
          </c:val>
          <c:extLst>
            <c:ext xmlns:c16="http://schemas.microsoft.com/office/drawing/2014/chart" uri="{C3380CC4-5D6E-409C-BE32-E72D297353CC}">
              <c16:uniqueId val="{0000000A-CA33-4F9D-BC9E-BF1A0E224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2969</c:v>
                </c:pt>
                <c:pt idx="2">
                  <c:v>#N/A</c:v>
                </c:pt>
                <c:pt idx="3">
                  <c:v>#N/A</c:v>
                </c:pt>
                <c:pt idx="4">
                  <c:v>1500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33-4F9D-BC9E-BF1A0E224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1693</c:v>
                </c:pt>
                <c:pt idx="1">
                  <c:v>2366</c:v>
                </c:pt>
                <c:pt idx="2">
                  <c:v>2365</c:v>
                </c:pt>
              </c:numCache>
            </c:numRef>
          </c:val>
          <c:extLst>
            <c:ext xmlns:c16="http://schemas.microsoft.com/office/drawing/2014/chart" uri="{C3380CC4-5D6E-409C-BE32-E72D297353CC}">
              <c16:uniqueId val="{00000000-9B62-45F2-A630-8AF194AA9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342</c:v>
                </c:pt>
                <c:pt idx="1">
                  <c:v>342</c:v>
                </c:pt>
                <c:pt idx="2">
                  <c:v>899</c:v>
                </c:pt>
              </c:numCache>
            </c:numRef>
          </c:val>
          <c:extLst>
            <c:ext xmlns:c16="http://schemas.microsoft.com/office/drawing/2014/chart" uri="{C3380CC4-5D6E-409C-BE32-E72D297353CC}">
              <c16:uniqueId val="{00000001-9B62-45F2-A630-8AF194AA9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4333</c:v>
                </c:pt>
                <c:pt idx="1">
                  <c:v>4239</c:v>
                </c:pt>
                <c:pt idx="2">
                  <c:v>4273</c:v>
                </c:pt>
              </c:numCache>
            </c:numRef>
          </c:val>
          <c:extLst>
            <c:ext xmlns:c16="http://schemas.microsoft.com/office/drawing/2014/chart" uri="{C3380CC4-5D6E-409C-BE32-E72D297353CC}">
              <c16:uniqueId val="{00000002-9B62-45F2-A630-8AF194AA9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算式の分母である基準財政需要額が「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高齢者保健福祉費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過疎対策事業償還費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し、分子である基準財政収入額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においても地方消費税交付金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の増等により増加し、単年度の財政力指数は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となり、３箇年平均では前年度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算式の分子となる経常経費充当一般財源については公債費や扶助費などの増により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算式の分母となる臨時財政対策債を加えた経常一般財源収入額が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引き続き市税をはじめとする自主財源の確保や、義務的経費を中心とした経常経費の削減を行うとともに、ふるさと応援基金の活用等を図りながら経常経費充当一般財源を減少させる。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86541</xdr:rowOff>
    </xdr:from>
    <xdr:to>
      <xdr:col>23</xdr:col>
      <xdr:colOff>133350</xdr:colOff>
      <xdr:row>59</xdr:row>
      <xdr:rowOff>89988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02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130447</xdr:rowOff>
    </xdr:from>
    <xdr:to>
      <xdr:col>19</xdr:col>
      <xdr:colOff>133350</xdr:colOff>
      <xdr:row>59</xdr:row>
      <xdr:rowOff>89988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454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130447</xdr:rowOff>
    </xdr:from>
    <xdr:to>
      <xdr:col>15</xdr:col>
      <xdr:colOff>82550</xdr:colOff>
      <xdr:row>60</xdr:row>
      <xdr:rowOff>52977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454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115026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9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35741</xdr:rowOff>
    </xdr:from>
    <xdr:to>
      <xdr:col>23</xdr:col>
      <xdr:colOff>184150</xdr:colOff>
      <xdr:row>59</xdr:row>
      <xdr:rowOff>137341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52268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79647</xdr:rowOff>
    </xdr:from>
    <xdr:to>
      <xdr:col>15</xdr:col>
      <xdr:colOff>133350</xdr:colOff>
      <xdr:row>59</xdr:row>
      <xdr:rowOff>9797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19974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退職金を除いた人件費の決算額は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再任用職員給や地方公務員共済組合等負担金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している。また、物件費の決算額は新型コロナウイルスワクチン接種体制確保事業やふるさと納税返礼事業の減等により前年度に比べ減少している。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定員管理・給与の適正化等による人件費の見直しなどに取り組むとともに、事業委託の推進などに伴い物件費が増加傾向にあることから、必要性などを十分に検討し、見直しに努める。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162072</xdr:rowOff>
    </xdr:from>
    <xdr:to>
      <xdr:col>23</xdr:col>
      <xdr:colOff>133350</xdr:colOff>
      <xdr:row>81</xdr:row>
      <xdr:rowOff>170819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9522"/>
          <a:ext cx="8382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155597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162072</xdr:rowOff>
    </xdr:from>
    <xdr:to>
      <xdr:col>19</xdr:col>
      <xdr:colOff>133350</xdr:colOff>
      <xdr:row>82</xdr:row>
      <xdr:rowOff>6108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49522"/>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164694</xdr:rowOff>
    </xdr:from>
    <xdr:to>
      <xdr:col>15</xdr:col>
      <xdr:colOff>82550</xdr:colOff>
      <xdr:row>82</xdr:row>
      <xdr:rowOff>6108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2144"/>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126729</xdr:rowOff>
    </xdr:from>
    <xdr:to>
      <xdr:col>11</xdr:col>
      <xdr:colOff>31750</xdr:colOff>
      <xdr:row>81</xdr:row>
      <xdr:rowOff>164694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4179"/>
          <a:ext cx="8890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120019</xdr:rowOff>
    </xdr:from>
    <xdr:to>
      <xdr:col>23</xdr:col>
      <xdr:colOff>184150</xdr:colOff>
      <xdr:row>82</xdr:row>
      <xdr:rowOff>50169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41296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111272</xdr:rowOff>
    </xdr:from>
    <xdr:to>
      <xdr:col>19</xdr:col>
      <xdr:colOff>184150</xdr:colOff>
      <xdr:row>82</xdr:row>
      <xdr:rowOff>41422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51599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126758</xdr:rowOff>
    </xdr:from>
    <xdr:to>
      <xdr:col>15</xdr:col>
      <xdr:colOff>133350</xdr:colOff>
      <xdr:row>82</xdr:row>
      <xdr:rowOff>56908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113894</xdr:rowOff>
    </xdr:from>
    <xdr:to>
      <xdr:col>11</xdr:col>
      <xdr:colOff>82550</xdr:colOff>
      <xdr:row>82</xdr:row>
      <xdr:rowOff>44044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54221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75929</xdr:rowOff>
    </xdr:from>
    <xdr:to>
      <xdr:col>7</xdr:col>
      <xdr:colOff>31750</xdr:colOff>
      <xdr:row>82</xdr:row>
      <xdr:rowOff>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これまでの職員の給与削減（平成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年３月）、特別昇給の廃止、特勤手当の見直し等を行っており、前年度より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ポイント低くなり、類似団体平均よりも低くなっている。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引き続き各種手当の見直し等を行い、一層の給与適正化に努める。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％）したことから人口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については人口減少の影響が大きいと思われるが、今後も行財政改革推進計画における定員管理の目標値に基づき、行政サービスの質の確保や市職員が担うべき役割や直接行うべき業務を整理し、見直しを行った上で、引き続き民間委託等の積極的な活用を推進し、また、職員の年齢構成に考慮しながら新規職員の採用枠の確保を図り、適正な定員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129836</xdr:rowOff>
    </xdr:from>
    <xdr:to>
      <xdr:col>81</xdr:col>
      <xdr:colOff>44450</xdr:colOff>
      <xdr:row>61</xdr:row>
      <xdr:rowOff>158793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8828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110532</xdr:rowOff>
    </xdr:from>
    <xdr:to>
      <xdr:col>77</xdr:col>
      <xdr:colOff>44450</xdr:colOff>
      <xdr:row>61</xdr:row>
      <xdr:rowOff>129836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89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110532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67903</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2635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107993</xdr:rowOff>
    </xdr:from>
    <xdr:to>
      <xdr:col>81</xdr:col>
      <xdr:colOff>95250</xdr:colOff>
      <xdr:row>62</xdr:row>
      <xdr:rowOff>38143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80070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79036</xdr:rowOff>
    </xdr:from>
    <xdr:to>
      <xdr:col>77</xdr:col>
      <xdr:colOff>95250</xdr:colOff>
      <xdr:row>62</xdr:row>
      <xdr:rowOff>9186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165413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59732</xdr:rowOff>
    </xdr:from>
    <xdr:to>
      <xdr:col>73</xdr:col>
      <xdr:colOff>44450</xdr:colOff>
      <xdr:row>61</xdr:row>
      <xdr:rowOff>161332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146109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17103</xdr:rowOff>
    </xdr:from>
    <xdr:to>
      <xdr:col>64</xdr:col>
      <xdr:colOff>152400</xdr:colOff>
      <xdr:row>61</xdr:row>
      <xdr:rowOff>118703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103480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比率を求める算式の分子が公営企業債の償還の財源に充てたと認められる繰入金の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、分母となる標準財政規模から算入公債費を差し引いた額が前年度に比べ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64,160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、単年度の実質公債費率が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と同じ比率となったものの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、３箇年平均では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167322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355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5927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95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24024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4957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比率を求める算式の分子につい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て、一般会計の地方債現在高の増等により将来負担額が増加したものの、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基準財政需要額算入見込額の増や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基金の増により充当可能財源等が増加したことにより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554,886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千円減少し、将来負担比率は算定されなかった。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市全体で投資的経費の適切な選択と重点化等を行いながら、公営企業会計等を含め交付税措置率の高い有利な地方債を活用して、後年度の実質的な公債費負担を縮減していくとともに、基金を確保することで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21717</xdr:rowOff>
    </xdr:from>
    <xdr:to>
      <xdr:col>68</xdr:col>
      <xdr:colOff>152400</xdr:colOff>
      <xdr:row>16</xdr:row>
      <xdr:rowOff>82719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93467"/>
          <a:ext cx="889000" cy="2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82694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退職手当負担金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によって、人件費に係る経常収支比率は前年度に比べ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高い水準にある。人件費の高止まりの傾向が続いている要因としては市町村総合事務組合退職手当制度への負担金が約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億円で推移していることが影響している。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今後とも定員管理・給与の適正化など行財政改革への取組を通じて人件費の削減に努める。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7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11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xdr:rowOff>
    </xdr:from>
    <xdr:to>
      <xdr:col>11</xdr:col>
      <xdr:colOff>9525</xdr:colOff>
      <xdr:row>41</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30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光熱水費や燃料費の経常経費充当一般財源の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等によって、物件費に係る経常収支比率は前年度に比べ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今後も引き続き必要性などを十分に検討し、見直しに努める。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生活保護費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子ども医療費助成事業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の経常経費充当一般財源の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により、扶助費に係る経常収支比率は前年度と比べ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市の単独事業については費用対効果等を検証し、見直しを行うなど、扶助費の抑制に努めていくが、高齢化の進行等に伴い社会保障費が増となることで扶助費も増加していくことが予想される。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維持補修費に係る経常収支比率は前年度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ポイント高くなり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、繰出金に係る経常収支比率は前年度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と同じに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公園管理費等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特別会計への繰出金が一般会計の財政状況に影響を与えていることから、引き続き歳入の確保に努めるとともに、歳出削減に努める。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補助費等は令和２年度から公共下水道事業が地方公営企業法適用となったことに伴い、同会計への繰出が「繰出金」から「補助費等」になったことなどにより増加している。令和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下水道事業補助金の減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等によって、補助費等に係る経常収支比率は前年度に比べ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今後も公共下水道事業への繰出など一般財源による負担は大きいことが見込まれることから、市の単独補助金の必要性などを十分に検討し、見直しを進めていく。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4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75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35</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5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借入の過疎対策事業債の元金償還が始まり、過疎対策事業債の経常経費充当一般財源が増となったこと等により、公債費の経常収支比率が前年度に比べ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借入額の抑制や交付税措置率の高い有利な地方債の活用を図ることで公債費負担の軽減に努めていくが、ごみ処理施設に係る借入額が多額となるため、公債費は増加傾向で推移していくこと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117475</xdr:rowOff>
    </xdr:from>
    <xdr:to>
      <xdr:col>24</xdr:col>
      <xdr:colOff>25400</xdr:colOff>
      <xdr:row>74</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47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117475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132715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、類似団体平均より低くなっている。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各性質別の分析については前述のとおりであるが、人件費、扶助費、その他（維持補修費及び繰出金）が類似団体平均より高くなっている。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16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108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1089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64788</xdr:rowOff>
    </xdr:from>
    <xdr:to>
      <xdr:col>29</xdr:col>
      <xdr:colOff>127000</xdr:colOff>
      <xdr:row>17</xdr:row>
      <xdr:rowOff>102377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7063"/>
          <a:ext cx="6477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102377</xdr:rowOff>
    </xdr:from>
    <xdr:to>
      <xdr:col>26</xdr:col>
      <xdr:colOff>50800</xdr:colOff>
      <xdr:row>17</xdr:row>
      <xdr:rowOff>115777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4652"/>
          <a:ext cx="698500" cy="1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101571</xdr:rowOff>
    </xdr:from>
    <xdr:to>
      <xdr:col>22</xdr:col>
      <xdr:colOff>114300</xdr:colOff>
      <xdr:row>17</xdr:row>
      <xdr:rowOff>115777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3846"/>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101571</xdr:rowOff>
    </xdr:from>
    <xdr:to>
      <xdr:col>18</xdr:col>
      <xdr:colOff>177800</xdr:colOff>
      <xdr:row>17</xdr:row>
      <xdr:rowOff>154312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3846"/>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13988</xdr:rowOff>
    </xdr:from>
    <xdr:to>
      <xdr:col>29</xdr:col>
      <xdr:colOff>177800</xdr:colOff>
      <xdr:row>17</xdr:row>
      <xdr:rowOff>115588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157515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51577</xdr:rowOff>
    </xdr:from>
    <xdr:to>
      <xdr:col>26</xdr:col>
      <xdr:colOff>101600</xdr:colOff>
      <xdr:row>17</xdr:row>
      <xdr:rowOff>153177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137954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64977</xdr:rowOff>
    </xdr:from>
    <xdr:to>
      <xdr:col>22</xdr:col>
      <xdr:colOff>165100</xdr:colOff>
      <xdr:row>17</xdr:row>
      <xdr:rowOff>166577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50771</xdr:rowOff>
    </xdr:from>
    <xdr:to>
      <xdr:col>19</xdr:col>
      <xdr:colOff>38100</xdr:colOff>
      <xdr:row>17</xdr:row>
      <xdr:rowOff>152371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9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103512</xdr:rowOff>
    </xdr:from>
    <xdr:to>
      <xdr:col>15</xdr:col>
      <xdr:colOff>101600</xdr:colOff>
      <xdr:row>18</xdr:row>
      <xdr:rowOff>33662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69713</xdr:rowOff>
    </xdr:from>
    <xdr:to>
      <xdr:col>29</xdr:col>
      <xdr:colOff>127000</xdr:colOff>
      <xdr:row>38</xdr:row>
      <xdr:rowOff>72316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37313"/>
          <a:ext cx="6477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70944</xdr:rowOff>
    </xdr:from>
    <xdr:to>
      <xdr:col>26</xdr:col>
      <xdr:colOff>50800</xdr:colOff>
      <xdr:row>38</xdr:row>
      <xdr:rowOff>72316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38544"/>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69745</xdr:rowOff>
    </xdr:from>
    <xdr:to>
      <xdr:col>22</xdr:col>
      <xdr:colOff>114300</xdr:colOff>
      <xdr:row>38</xdr:row>
      <xdr:rowOff>70944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37345"/>
          <a:ext cx="698500" cy="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68011</xdr:rowOff>
    </xdr:from>
    <xdr:to>
      <xdr:col>18</xdr:col>
      <xdr:colOff>177800</xdr:colOff>
      <xdr:row>38</xdr:row>
      <xdr:rowOff>69745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5611"/>
          <a:ext cx="6985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18913</xdr:rowOff>
    </xdr:from>
    <xdr:to>
      <xdr:col>29</xdr:col>
      <xdr:colOff>177800</xdr:colOff>
      <xdr:row>38</xdr:row>
      <xdr:rowOff>120513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333890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21516</xdr:rowOff>
    </xdr:from>
    <xdr:to>
      <xdr:col>26</xdr:col>
      <xdr:colOff>101600</xdr:colOff>
      <xdr:row>38</xdr:row>
      <xdr:rowOff>123116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107893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7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20144</xdr:rowOff>
    </xdr:from>
    <xdr:to>
      <xdr:col>22</xdr:col>
      <xdr:colOff>165100</xdr:colOff>
      <xdr:row>38</xdr:row>
      <xdr:rowOff>121744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106521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18945</xdr:rowOff>
    </xdr:from>
    <xdr:to>
      <xdr:col>19</xdr:col>
      <xdr:colOff>38100</xdr:colOff>
      <xdr:row>38</xdr:row>
      <xdr:rowOff>120545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105322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17211</xdr:rowOff>
    </xdr:from>
    <xdr:to>
      <xdr:col>15</xdr:col>
      <xdr:colOff>101600</xdr:colOff>
      <xdr:row>38</xdr:row>
      <xdr:rowOff>118811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103588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7145</xdr:rowOff>
    </xdr:from>
    <xdr:to>
      <xdr:col>24</xdr:col>
      <xdr:colOff>63500</xdr:colOff>
      <xdr:row>36</xdr:row>
      <xdr:rowOff>50557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9345"/>
          <a:ext cx="8382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50557</xdr:rowOff>
    </xdr:from>
    <xdr:to>
      <xdr:col>19</xdr:col>
      <xdr:colOff>177800</xdr:colOff>
      <xdr:row>36</xdr:row>
      <xdr:rowOff>70826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275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64545</xdr:rowOff>
    </xdr:from>
    <xdr:to>
      <xdr:col>15</xdr:col>
      <xdr:colOff>50800</xdr:colOff>
      <xdr:row>36</xdr:row>
      <xdr:rowOff>70826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6745"/>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64545</xdr:rowOff>
    </xdr:from>
    <xdr:to>
      <xdr:col>10</xdr:col>
      <xdr:colOff>114300</xdr:colOff>
      <xdr:row>36</xdr:row>
      <xdr:rowOff>107718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6745"/>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127795</xdr:rowOff>
    </xdr:from>
    <xdr:to>
      <xdr:col>24</xdr:col>
      <xdr:colOff>114300</xdr:colOff>
      <xdr:row>36</xdr:row>
      <xdr:rowOff>57945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7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171207</xdr:rowOff>
    </xdr:from>
    <xdr:to>
      <xdr:col>20</xdr:col>
      <xdr:colOff>38100</xdr:colOff>
      <xdr:row>36</xdr:row>
      <xdr:rowOff>101357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20026</xdr:rowOff>
    </xdr:from>
    <xdr:to>
      <xdr:col>15</xdr:col>
      <xdr:colOff>101600</xdr:colOff>
      <xdr:row>36</xdr:row>
      <xdr:rowOff>121626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138153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13745</xdr:rowOff>
    </xdr:from>
    <xdr:to>
      <xdr:col>10</xdr:col>
      <xdr:colOff>165100</xdr:colOff>
      <xdr:row>36</xdr:row>
      <xdr:rowOff>115345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131872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6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56918</xdr:rowOff>
    </xdr:from>
    <xdr:to>
      <xdr:col>6</xdr:col>
      <xdr:colOff>38100</xdr:colOff>
      <xdr:row>36</xdr:row>
      <xdr:rowOff>158518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3595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82661</xdr:rowOff>
    </xdr:from>
    <xdr:to>
      <xdr:col>24</xdr:col>
      <xdr:colOff>63500</xdr:colOff>
      <xdr:row>58</xdr:row>
      <xdr:rowOff>84547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676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65508</xdr:rowOff>
    </xdr:from>
    <xdr:to>
      <xdr:col>19</xdr:col>
      <xdr:colOff>177800</xdr:colOff>
      <xdr:row>58</xdr:row>
      <xdr:rowOff>84547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09608"/>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65508</xdr:rowOff>
    </xdr:from>
    <xdr:to>
      <xdr:col>15</xdr:col>
      <xdr:colOff>50800</xdr:colOff>
      <xdr:row>58</xdr:row>
      <xdr:rowOff>78986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9608"/>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78986</xdr:rowOff>
    </xdr:from>
    <xdr:to>
      <xdr:col>10</xdr:col>
      <xdr:colOff>114300</xdr:colOff>
      <xdr:row>58</xdr:row>
      <xdr:rowOff>111491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23086"/>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31861</xdr:rowOff>
    </xdr:from>
    <xdr:to>
      <xdr:col>24</xdr:col>
      <xdr:colOff>114300</xdr:colOff>
      <xdr:row>58</xdr:row>
      <xdr:rowOff>133461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118238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33747</xdr:rowOff>
    </xdr:from>
    <xdr:to>
      <xdr:col>20</xdr:col>
      <xdr:colOff>38100</xdr:colOff>
      <xdr:row>58</xdr:row>
      <xdr:rowOff>135347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126474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14708</xdr:rowOff>
    </xdr:from>
    <xdr:to>
      <xdr:col>15</xdr:col>
      <xdr:colOff>101600</xdr:colOff>
      <xdr:row>58</xdr:row>
      <xdr:rowOff>116308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28186</xdr:rowOff>
    </xdr:from>
    <xdr:to>
      <xdr:col>10</xdr:col>
      <xdr:colOff>165100</xdr:colOff>
      <xdr:row>58</xdr:row>
      <xdr:rowOff>129786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120913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60691</xdr:rowOff>
    </xdr:from>
    <xdr:to>
      <xdr:col>6</xdr:col>
      <xdr:colOff>38100</xdr:colOff>
      <xdr:row>58</xdr:row>
      <xdr:rowOff>162291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153418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130347</xdr:rowOff>
    </xdr:from>
    <xdr:to>
      <xdr:col>24</xdr:col>
      <xdr:colOff>63500</xdr:colOff>
      <xdr:row>78</xdr:row>
      <xdr:rowOff>134556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3447"/>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134556</xdr:rowOff>
    </xdr:from>
    <xdr:to>
      <xdr:col>19</xdr:col>
      <xdr:colOff>177800</xdr:colOff>
      <xdr:row>78</xdr:row>
      <xdr:rowOff>140881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765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140881</xdr:rowOff>
    </xdr:from>
    <xdr:to>
      <xdr:col>15</xdr:col>
      <xdr:colOff>50800</xdr:colOff>
      <xdr:row>78</xdr:row>
      <xdr:rowOff>157911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398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157911</xdr:rowOff>
    </xdr:from>
    <xdr:to>
      <xdr:col>10</xdr:col>
      <xdr:colOff>114300</xdr:colOff>
      <xdr:row>78</xdr:row>
      <xdr:rowOff>159435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10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79547</xdr:rowOff>
    </xdr:from>
    <xdr:to>
      <xdr:col>24</xdr:col>
      <xdr:colOff>114300</xdr:colOff>
      <xdr:row>79</xdr:row>
      <xdr:rowOff>9697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165924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83756</xdr:rowOff>
    </xdr:from>
    <xdr:to>
      <xdr:col>20</xdr:col>
      <xdr:colOff>38100</xdr:colOff>
      <xdr:row>79</xdr:row>
      <xdr:rowOff>13906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90081</xdr:rowOff>
    </xdr:from>
    <xdr:to>
      <xdr:col>15</xdr:col>
      <xdr:colOff>101600</xdr:colOff>
      <xdr:row>79</xdr:row>
      <xdr:rowOff>20231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11358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107111</xdr:rowOff>
    </xdr:from>
    <xdr:to>
      <xdr:col>10</xdr:col>
      <xdr:colOff>165100</xdr:colOff>
      <xdr:row>79</xdr:row>
      <xdr:rowOff>37261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108635</xdr:rowOff>
    </xdr:from>
    <xdr:to>
      <xdr:col>6</xdr:col>
      <xdr:colOff>38100</xdr:colOff>
      <xdr:row>79</xdr:row>
      <xdr:rowOff>38785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18648</xdr:rowOff>
    </xdr:from>
    <xdr:to>
      <xdr:col>24</xdr:col>
      <xdr:colOff>63500</xdr:colOff>
      <xdr:row>95</xdr:row>
      <xdr:rowOff>137528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6398"/>
          <a:ext cx="838200" cy="1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31192</xdr:rowOff>
    </xdr:from>
    <xdr:to>
      <xdr:col>19</xdr:col>
      <xdr:colOff>177800</xdr:colOff>
      <xdr:row>95</xdr:row>
      <xdr:rowOff>137528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18942"/>
          <a:ext cx="889000" cy="1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31192</xdr:rowOff>
    </xdr:from>
    <xdr:to>
      <xdr:col>15</xdr:col>
      <xdr:colOff>50800</xdr:colOff>
      <xdr:row>96</xdr:row>
      <xdr:rowOff>67073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18942"/>
          <a:ext cx="889000" cy="2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67073</xdr:rowOff>
    </xdr:from>
    <xdr:to>
      <xdr:col>10</xdr:col>
      <xdr:colOff>114300</xdr:colOff>
      <xdr:row>96</xdr:row>
      <xdr:rowOff>79434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6273"/>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139298</xdr:rowOff>
    </xdr:from>
    <xdr:to>
      <xdr:col>24</xdr:col>
      <xdr:colOff>114300</xdr:colOff>
      <xdr:row>95</xdr:row>
      <xdr:rowOff>69448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162175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86728</xdr:rowOff>
    </xdr:from>
    <xdr:to>
      <xdr:col>20</xdr:col>
      <xdr:colOff>38100</xdr:colOff>
      <xdr:row>96</xdr:row>
      <xdr:rowOff>16878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33405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4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151842</xdr:rowOff>
    </xdr:from>
    <xdr:to>
      <xdr:col>15</xdr:col>
      <xdr:colOff>101600</xdr:colOff>
      <xdr:row>95</xdr:row>
      <xdr:rowOff>81992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98519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4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16273</xdr:rowOff>
    </xdr:from>
    <xdr:to>
      <xdr:col>10</xdr:col>
      <xdr:colOff>165100</xdr:colOff>
      <xdr:row>96</xdr:row>
      <xdr:rowOff>117873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134400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5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28634</xdr:rowOff>
    </xdr:from>
    <xdr:to>
      <xdr:col>6</xdr:col>
      <xdr:colOff>38100</xdr:colOff>
      <xdr:row>96</xdr:row>
      <xdr:rowOff>130234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146761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98937</xdr:rowOff>
    </xdr:from>
    <xdr:to>
      <xdr:col>55</xdr:col>
      <xdr:colOff>0</xdr:colOff>
      <xdr:row>36</xdr:row>
      <xdr:rowOff>64239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9687"/>
          <a:ext cx="838200" cy="1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34582</xdr:rowOff>
    </xdr:from>
    <xdr:to>
      <xdr:col>50</xdr:col>
      <xdr:colOff>114300</xdr:colOff>
      <xdr:row>36</xdr:row>
      <xdr:rowOff>64239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06782"/>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4369</xdr:rowOff>
    </xdr:from>
    <xdr:to>
      <xdr:col>45</xdr:col>
      <xdr:colOff>177800</xdr:colOff>
      <xdr:row>36</xdr:row>
      <xdr:rowOff>34582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33669"/>
          <a:ext cx="889000" cy="3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4369</xdr:rowOff>
    </xdr:from>
    <xdr:to>
      <xdr:col>41</xdr:col>
      <xdr:colOff>50800</xdr:colOff>
      <xdr:row>37</xdr:row>
      <xdr:rowOff>49544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33669"/>
          <a:ext cx="889000" cy="5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48137</xdr:rowOff>
    </xdr:from>
    <xdr:to>
      <xdr:col>55</xdr:col>
      <xdr:colOff>50800</xdr:colOff>
      <xdr:row>35</xdr:row>
      <xdr:rowOff>149737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71014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13439</xdr:rowOff>
    </xdr:from>
    <xdr:to>
      <xdr:col>50</xdr:col>
      <xdr:colOff>165100</xdr:colOff>
      <xdr:row>36</xdr:row>
      <xdr:rowOff>115039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131566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155232</xdr:rowOff>
    </xdr:from>
    <xdr:to>
      <xdr:col>46</xdr:col>
      <xdr:colOff>38100</xdr:colOff>
      <xdr:row>36</xdr:row>
      <xdr:rowOff>85382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101909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125019</xdr:rowOff>
    </xdr:from>
    <xdr:to>
      <xdr:col>41</xdr:col>
      <xdr:colOff>101600</xdr:colOff>
      <xdr:row>34</xdr:row>
      <xdr:rowOff>55169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71696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170194</xdr:rowOff>
    </xdr:from>
    <xdr:to>
      <xdr:col>36</xdr:col>
      <xdr:colOff>165100</xdr:colOff>
      <xdr:row>37</xdr:row>
      <xdr:rowOff>100344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116871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88974</xdr:rowOff>
    </xdr:from>
    <xdr:to>
      <xdr:col>55</xdr:col>
      <xdr:colOff>0</xdr:colOff>
      <xdr:row>57</xdr:row>
      <xdr:rowOff>89303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1624"/>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89303</xdr:rowOff>
    </xdr:from>
    <xdr:to>
      <xdr:col>50</xdr:col>
      <xdr:colOff>114300</xdr:colOff>
      <xdr:row>57</xdr:row>
      <xdr:rowOff>112999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1953"/>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99244</xdr:rowOff>
    </xdr:from>
    <xdr:to>
      <xdr:col>45</xdr:col>
      <xdr:colOff>177800</xdr:colOff>
      <xdr:row>57</xdr:row>
      <xdr:rowOff>112999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1894"/>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91333</xdr:rowOff>
    </xdr:from>
    <xdr:to>
      <xdr:col>41</xdr:col>
      <xdr:colOff>50800</xdr:colOff>
      <xdr:row>57</xdr:row>
      <xdr:rowOff>99244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63983"/>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38174</xdr:rowOff>
    </xdr:from>
    <xdr:to>
      <xdr:col>55</xdr:col>
      <xdr:colOff>50800</xdr:colOff>
      <xdr:row>57</xdr:row>
      <xdr:rowOff>139774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38503</xdr:rowOff>
    </xdr:from>
    <xdr:to>
      <xdr:col>50</xdr:col>
      <xdr:colOff>165100</xdr:colOff>
      <xdr:row>57</xdr:row>
      <xdr:rowOff>140103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156630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62199</xdr:rowOff>
    </xdr:from>
    <xdr:to>
      <xdr:col>46</xdr:col>
      <xdr:colOff>38100</xdr:colOff>
      <xdr:row>57</xdr:row>
      <xdr:rowOff>163799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48444</xdr:rowOff>
    </xdr:from>
    <xdr:to>
      <xdr:col>41</xdr:col>
      <xdr:colOff>101600</xdr:colOff>
      <xdr:row>57</xdr:row>
      <xdr:rowOff>150044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40533</xdr:rowOff>
    </xdr:from>
    <xdr:to>
      <xdr:col>36</xdr:col>
      <xdr:colOff>165100</xdr:colOff>
      <xdr:row>57</xdr:row>
      <xdr:rowOff>142133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6007</xdr:rowOff>
    </xdr:from>
    <xdr:to>
      <xdr:col>55</xdr:col>
      <xdr:colOff>0</xdr:colOff>
      <xdr:row>79</xdr:row>
      <xdr:rowOff>21044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50557"/>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129769</xdr:rowOff>
    </xdr:from>
    <xdr:to>
      <xdr:col>50</xdr:col>
      <xdr:colOff>114300</xdr:colOff>
      <xdr:row>79</xdr:row>
      <xdr:rowOff>21044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2869"/>
          <a:ext cx="889000" cy="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129769</xdr:rowOff>
    </xdr:from>
    <xdr:to>
      <xdr:col>45</xdr:col>
      <xdr:colOff>177800</xdr:colOff>
      <xdr:row>78</xdr:row>
      <xdr:rowOff>168681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2869"/>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132029</xdr:rowOff>
    </xdr:from>
    <xdr:to>
      <xdr:col>41</xdr:col>
      <xdr:colOff>50800</xdr:colOff>
      <xdr:row>78</xdr:row>
      <xdr:rowOff>168681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3679"/>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126657</xdr:rowOff>
    </xdr:from>
    <xdr:to>
      <xdr:col>55</xdr:col>
      <xdr:colOff>50800</xdr:colOff>
      <xdr:row>79</xdr:row>
      <xdr:rowOff>56807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41584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141694</xdr:rowOff>
    </xdr:from>
    <xdr:to>
      <xdr:col>50</xdr:col>
      <xdr:colOff>165100</xdr:colOff>
      <xdr:row>79</xdr:row>
      <xdr:rowOff>71844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78969</xdr:rowOff>
    </xdr:from>
    <xdr:to>
      <xdr:col>46</xdr:col>
      <xdr:colOff>38100</xdr:colOff>
      <xdr:row>79</xdr:row>
      <xdr:rowOff>9119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117881</xdr:rowOff>
    </xdr:from>
    <xdr:to>
      <xdr:col>41</xdr:col>
      <xdr:colOff>101600</xdr:colOff>
      <xdr:row>79</xdr:row>
      <xdr:rowOff>48031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39158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81229</xdr:rowOff>
    </xdr:from>
    <xdr:to>
      <xdr:col>36</xdr:col>
      <xdr:colOff>165100</xdr:colOff>
      <xdr:row>78</xdr:row>
      <xdr:rowOff>11379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150003</xdr:rowOff>
    </xdr:from>
    <xdr:to>
      <xdr:col>55</xdr:col>
      <xdr:colOff>0</xdr:colOff>
      <xdr:row>97</xdr:row>
      <xdr:rowOff>160255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0653"/>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160255</xdr:rowOff>
    </xdr:from>
    <xdr:to>
      <xdr:col>50</xdr:col>
      <xdr:colOff>114300</xdr:colOff>
      <xdr:row>97</xdr:row>
      <xdr:rowOff>169639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09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169639</xdr:rowOff>
    </xdr:from>
    <xdr:to>
      <xdr:col>45</xdr:col>
      <xdr:colOff>177800</xdr:colOff>
      <xdr:row>98</xdr:row>
      <xdr:rowOff>1098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0289"/>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1098</xdr:rowOff>
    </xdr:from>
    <xdr:to>
      <xdr:col>41</xdr:col>
      <xdr:colOff>50800</xdr:colOff>
      <xdr:row>98</xdr:row>
      <xdr:rowOff>31888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3198"/>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99203</xdr:rowOff>
    </xdr:from>
    <xdr:to>
      <xdr:col>55</xdr:col>
      <xdr:colOff>50800</xdr:colOff>
      <xdr:row>98</xdr:row>
      <xdr:rowOff>29353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109455</xdr:rowOff>
    </xdr:from>
    <xdr:to>
      <xdr:col>50</xdr:col>
      <xdr:colOff>165100</xdr:colOff>
      <xdr:row>98</xdr:row>
      <xdr:rowOff>39605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118839</xdr:rowOff>
    </xdr:from>
    <xdr:to>
      <xdr:col>46</xdr:col>
      <xdr:colOff>38100</xdr:colOff>
      <xdr:row>98</xdr:row>
      <xdr:rowOff>48989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65516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121748</xdr:rowOff>
    </xdr:from>
    <xdr:to>
      <xdr:col>41</xdr:col>
      <xdr:colOff>101600</xdr:colOff>
      <xdr:row>98</xdr:row>
      <xdr:rowOff>51898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68425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152538</xdr:rowOff>
    </xdr:from>
    <xdr:to>
      <xdr:col>36</xdr:col>
      <xdr:colOff>165100</xdr:colOff>
      <xdr:row>98</xdr:row>
      <xdr:rowOff>82688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73815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16345</xdr:rowOff>
    </xdr:from>
    <xdr:to>
      <xdr:col>85</xdr:col>
      <xdr:colOff>127000</xdr:colOff>
      <xdr:row>39</xdr:row>
      <xdr:rowOff>34024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2895"/>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144005</xdr:rowOff>
    </xdr:from>
    <xdr:to>
      <xdr:col>81</xdr:col>
      <xdr:colOff>50800</xdr:colOff>
      <xdr:row>39</xdr:row>
      <xdr:rowOff>16345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9105"/>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144005</xdr:rowOff>
    </xdr:from>
    <xdr:to>
      <xdr:col>76</xdr:col>
      <xdr:colOff>114300</xdr:colOff>
      <xdr:row>38</xdr:row>
      <xdr:rowOff>152527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910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152527</xdr:rowOff>
    </xdr:from>
    <xdr:to>
      <xdr:col>71</xdr:col>
      <xdr:colOff>177800</xdr:colOff>
      <xdr:row>39</xdr:row>
      <xdr:rowOff>28372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762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154674</xdr:rowOff>
    </xdr:from>
    <xdr:to>
      <xdr:col>85</xdr:col>
      <xdr:colOff>177800</xdr:colOff>
      <xdr:row>39</xdr:row>
      <xdr:rowOff>84824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69601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136995</xdr:rowOff>
    </xdr:from>
    <xdr:to>
      <xdr:col>81</xdr:col>
      <xdr:colOff>101600</xdr:colOff>
      <xdr:row>39</xdr:row>
      <xdr:rowOff>67145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58272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93205</xdr:rowOff>
    </xdr:from>
    <xdr:to>
      <xdr:col>76</xdr:col>
      <xdr:colOff>165100</xdr:colOff>
      <xdr:row>39</xdr:row>
      <xdr:rowOff>23355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14482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101727</xdr:rowOff>
    </xdr:from>
    <xdr:to>
      <xdr:col>72</xdr:col>
      <xdr:colOff>38100</xdr:colOff>
      <xdr:row>39</xdr:row>
      <xdr:rowOff>31877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23004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149022</xdr:rowOff>
    </xdr:from>
    <xdr:to>
      <xdr:col>67</xdr:col>
      <xdr:colOff>101600</xdr:colOff>
      <xdr:row>39</xdr:row>
      <xdr:rowOff>79172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70299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5457</xdr:rowOff>
    </xdr:from>
    <xdr:to>
      <xdr:col>85</xdr:col>
      <xdr:colOff>127000</xdr:colOff>
      <xdr:row>78</xdr:row>
      <xdr:rowOff>16593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8557"/>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16593</xdr:rowOff>
    </xdr:from>
    <xdr:to>
      <xdr:col>81</xdr:col>
      <xdr:colOff>50800</xdr:colOff>
      <xdr:row>78</xdr:row>
      <xdr:rowOff>20709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96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18686</xdr:rowOff>
    </xdr:from>
    <xdr:to>
      <xdr:col>76</xdr:col>
      <xdr:colOff>114300</xdr:colOff>
      <xdr:row>78</xdr:row>
      <xdr:rowOff>20709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178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18686</xdr:rowOff>
    </xdr:from>
    <xdr:to>
      <xdr:col>71</xdr:col>
      <xdr:colOff>177800</xdr:colOff>
      <xdr:row>78</xdr:row>
      <xdr:rowOff>19050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1786"/>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126107</xdr:rowOff>
    </xdr:from>
    <xdr:to>
      <xdr:col>85</xdr:col>
      <xdr:colOff>177800</xdr:colOff>
      <xdr:row>78</xdr:row>
      <xdr:rowOff>56257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137243</xdr:rowOff>
    </xdr:from>
    <xdr:to>
      <xdr:col>81</xdr:col>
      <xdr:colOff>101600</xdr:colOff>
      <xdr:row>78</xdr:row>
      <xdr:rowOff>67393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58520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141359</xdr:rowOff>
    </xdr:from>
    <xdr:to>
      <xdr:col>76</xdr:col>
      <xdr:colOff>165100</xdr:colOff>
      <xdr:row>78</xdr:row>
      <xdr:rowOff>71509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62636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139336</xdr:rowOff>
    </xdr:from>
    <xdr:to>
      <xdr:col>72</xdr:col>
      <xdr:colOff>38100</xdr:colOff>
      <xdr:row>78</xdr:row>
      <xdr:rowOff>69486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60613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139700</xdr:rowOff>
    </xdr:from>
    <xdr:to>
      <xdr:col>67</xdr:col>
      <xdr:colOff>101600</xdr:colOff>
      <xdr:row>78</xdr:row>
      <xdr:rowOff>69850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107637</xdr:rowOff>
    </xdr:from>
    <xdr:to>
      <xdr:col>85</xdr:col>
      <xdr:colOff>127000</xdr:colOff>
      <xdr:row>97</xdr:row>
      <xdr:rowOff>119763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8287"/>
          <a:ext cx="8382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16791</xdr:rowOff>
    </xdr:from>
    <xdr:to>
      <xdr:col>81</xdr:col>
      <xdr:colOff>50800</xdr:colOff>
      <xdr:row>97</xdr:row>
      <xdr:rowOff>107637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47441"/>
          <a:ext cx="8890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16791</xdr:rowOff>
    </xdr:from>
    <xdr:to>
      <xdr:col>76</xdr:col>
      <xdr:colOff>114300</xdr:colOff>
      <xdr:row>97</xdr:row>
      <xdr:rowOff>52059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47441"/>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52059</xdr:rowOff>
    </xdr:from>
    <xdr:to>
      <xdr:col>71</xdr:col>
      <xdr:colOff>177800</xdr:colOff>
      <xdr:row>97</xdr:row>
      <xdr:rowOff>102639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82709"/>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68963</xdr:rowOff>
    </xdr:from>
    <xdr:to>
      <xdr:col>85</xdr:col>
      <xdr:colOff>177800</xdr:colOff>
      <xdr:row>97</xdr:row>
      <xdr:rowOff>170563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91840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56837</xdr:rowOff>
    </xdr:from>
    <xdr:to>
      <xdr:col>81</xdr:col>
      <xdr:colOff>101600</xdr:colOff>
      <xdr:row>97</xdr:row>
      <xdr:rowOff>158437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137441</xdr:rowOff>
    </xdr:from>
    <xdr:to>
      <xdr:col>76</xdr:col>
      <xdr:colOff>165100</xdr:colOff>
      <xdr:row>97</xdr:row>
      <xdr:rowOff>67591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84118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1259</xdr:rowOff>
    </xdr:from>
    <xdr:to>
      <xdr:col>72</xdr:col>
      <xdr:colOff>38100</xdr:colOff>
      <xdr:row>97</xdr:row>
      <xdr:rowOff>102859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119386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51839</xdr:rowOff>
    </xdr:from>
    <xdr:to>
      <xdr:col>67</xdr:col>
      <xdr:colOff>101600</xdr:colOff>
      <xdr:row>97</xdr:row>
      <xdr:rowOff>153439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169966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18199</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04749"/>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154235</xdr:rowOff>
    </xdr:from>
    <xdr:to>
      <xdr:col>111</xdr:col>
      <xdr:colOff>177800</xdr:colOff>
      <xdr:row>39</xdr:row>
      <xdr:rowOff>18199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69335"/>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154235</xdr:rowOff>
    </xdr:from>
    <xdr:to>
      <xdr:col>107</xdr:col>
      <xdr:colOff>50800</xdr:colOff>
      <xdr:row>38</xdr:row>
      <xdr:rowOff>161398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69335"/>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161398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76498"/>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138849</xdr:rowOff>
    </xdr:from>
    <xdr:to>
      <xdr:col>112</xdr:col>
      <xdr:colOff>38100</xdr:colOff>
      <xdr:row>39</xdr:row>
      <xdr:rowOff>68999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60126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103435</xdr:rowOff>
    </xdr:from>
    <xdr:to>
      <xdr:col>107</xdr:col>
      <xdr:colOff>101600</xdr:colOff>
      <xdr:row>39</xdr:row>
      <xdr:rowOff>33585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24712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110598</xdr:rowOff>
    </xdr:from>
    <xdr:to>
      <xdr:col>102</xdr:col>
      <xdr:colOff>165100</xdr:colOff>
      <xdr:row>39</xdr:row>
      <xdr:rowOff>40748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31875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128864</xdr:rowOff>
    </xdr:from>
    <xdr:to>
      <xdr:col>116</xdr:col>
      <xdr:colOff>63500</xdr:colOff>
      <xdr:row>58</xdr:row>
      <xdr:rowOff>14336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01514"/>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128864</xdr:rowOff>
    </xdr:from>
    <xdr:to>
      <xdr:col>111</xdr:col>
      <xdr:colOff>177800</xdr:colOff>
      <xdr:row>58</xdr:row>
      <xdr:rowOff>23914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01514"/>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23914</xdr:rowOff>
    </xdr:from>
    <xdr:to>
      <xdr:col>107</xdr:col>
      <xdr:colOff>50800</xdr:colOff>
      <xdr:row>58</xdr:row>
      <xdr:rowOff>24760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6801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24554</xdr:rowOff>
    </xdr:from>
    <xdr:to>
      <xdr:col>102</xdr:col>
      <xdr:colOff>114300</xdr:colOff>
      <xdr:row>58</xdr:row>
      <xdr:rowOff>24760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6865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134986</xdr:rowOff>
    </xdr:from>
    <xdr:to>
      <xdr:col>116</xdr:col>
      <xdr:colOff>114300</xdr:colOff>
      <xdr:row>58</xdr:row>
      <xdr:rowOff>65136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78064</xdr:rowOff>
    </xdr:from>
    <xdr:to>
      <xdr:col>112</xdr:col>
      <xdr:colOff>38100</xdr:colOff>
      <xdr:row>58</xdr:row>
      <xdr:rowOff>8214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24741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144564</xdr:rowOff>
    </xdr:from>
    <xdr:to>
      <xdr:col>107</xdr:col>
      <xdr:colOff>101600</xdr:colOff>
      <xdr:row>58</xdr:row>
      <xdr:rowOff>74714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65841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145410</xdr:rowOff>
    </xdr:from>
    <xdr:to>
      <xdr:col>102</xdr:col>
      <xdr:colOff>165100</xdr:colOff>
      <xdr:row>58</xdr:row>
      <xdr:rowOff>75560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145204</xdr:rowOff>
    </xdr:from>
    <xdr:to>
      <xdr:col>98</xdr:col>
      <xdr:colOff>38100</xdr:colOff>
      <xdr:row>58</xdr:row>
      <xdr:rowOff>75354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66481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38608</xdr:rowOff>
    </xdr:from>
    <xdr:to>
      <xdr:col>116</xdr:col>
      <xdr:colOff>63500</xdr:colOff>
      <xdr:row>76</xdr:row>
      <xdr:rowOff>72720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68808"/>
          <a:ext cx="8382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72720</xdr:rowOff>
    </xdr:from>
    <xdr:to>
      <xdr:col>111</xdr:col>
      <xdr:colOff>177800</xdr:colOff>
      <xdr:row>76</xdr:row>
      <xdr:rowOff>80429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02920"/>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49645</xdr:rowOff>
    </xdr:from>
    <xdr:to>
      <xdr:col>107</xdr:col>
      <xdr:colOff>50800</xdr:colOff>
      <xdr:row>76</xdr:row>
      <xdr:rowOff>80429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79845"/>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129527</xdr:rowOff>
    </xdr:from>
    <xdr:to>
      <xdr:col>102</xdr:col>
      <xdr:colOff>114300</xdr:colOff>
      <xdr:row>76</xdr:row>
      <xdr:rowOff>49645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88277"/>
          <a:ext cx="889000" cy="9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159258</xdr:rowOff>
    </xdr:from>
    <xdr:to>
      <xdr:col>116</xdr:col>
      <xdr:colOff>114300</xdr:colOff>
      <xdr:row>76</xdr:row>
      <xdr:rowOff>89408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21920</xdr:rowOff>
    </xdr:from>
    <xdr:to>
      <xdr:col>112</xdr:col>
      <xdr:colOff>38100</xdr:colOff>
      <xdr:row>76</xdr:row>
      <xdr:rowOff>123520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140047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29629</xdr:rowOff>
    </xdr:from>
    <xdr:to>
      <xdr:col>107</xdr:col>
      <xdr:colOff>101600</xdr:colOff>
      <xdr:row>76</xdr:row>
      <xdr:rowOff>131229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147756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170295</xdr:rowOff>
    </xdr:from>
    <xdr:to>
      <xdr:col>102</xdr:col>
      <xdr:colOff>165100</xdr:colOff>
      <xdr:row>76</xdr:row>
      <xdr:rowOff>100445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116971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78727</xdr:rowOff>
    </xdr:from>
    <xdr:to>
      <xdr:col>98</xdr:col>
      <xdr:colOff>38100</xdr:colOff>
      <xdr:row>76</xdr:row>
      <xdr:rowOff>8877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25404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816,096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円となっている。人口減少に伴い、住民一人当たりのコストは増加傾向にあるが、特に繰出金や扶助費、補助費等、積立金が類似団体平均と比較して高い状況となっている。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再任用職員給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地方公務員共済組合等負担金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千円増加し、住民一人当たりのコストも前年度より増加している。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繰出金の決算額全体は、国民健康保険特別会計への繰出の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前年度に比べ増加しており、全国・県・類似団体平均より高い状況となっている。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南薩地区衛生管理組合負担金や下水道事業繰出金の増等に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628,097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住民一人当たりのコストも前年度に比べ増加しており、全国・県・類似団体平均より高い状況となっている。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は増となったものの、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144,763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普通建設事業費（うち更新整備）の住民一人当たりのコストが増加傾向にあるが、今後も公共施設等総合管理計画などに基づく施設の更新を進めていく必要があるため、増加していくことが予想される。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19,235
18,783
74.78
16,368,589
15,697,600
663,006
6,490,780
12,704,664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125032</xdr:rowOff>
    </xdr:from>
    <xdr:to>
      <xdr:col>24</xdr:col>
      <xdr:colOff>63500</xdr:colOff>
      <xdr:row>35</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4332"/>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25972</xdr:rowOff>
    </xdr:from>
    <xdr:to>
      <xdr:col>19</xdr:col>
      <xdr:colOff>177800</xdr:colOff>
      <xdr:row>34</xdr:row>
      <xdr:rowOff>125032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3822"/>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25972</xdr:rowOff>
    </xdr:from>
    <xdr:to>
      <xdr:col>15</xdr:col>
      <xdr:colOff>50800</xdr:colOff>
      <xdr:row>34</xdr:row>
      <xdr:rowOff>151702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382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151702</xdr:rowOff>
    </xdr:from>
    <xdr:to>
      <xdr:col>10</xdr:col>
      <xdr:colOff>114300</xdr:colOff>
      <xdr:row>34</xdr:row>
      <xdr:rowOff>157988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100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74232</xdr:rowOff>
    </xdr:from>
    <xdr:to>
      <xdr:col>20</xdr:col>
      <xdr:colOff>38100</xdr:colOff>
      <xdr:row>35</xdr:row>
      <xdr:rowOff>4382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146622</xdr:rowOff>
    </xdr:from>
    <xdr:to>
      <xdr:col>15</xdr:col>
      <xdr:colOff>101600</xdr:colOff>
      <xdr:row>33</xdr:row>
      <xdr:rowOff>76772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93299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100902</xdr:rowOff>
    </xdr:from>
    <xdr:to>
      <xdr:col>10</xdr:col>
      <xdr:colOff>165100</xdr:colOff>
      <xdr:row>35</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107188</xdr:rowOff>
    </xdr:from>
    <xdr:to>
      <xdr:col>6</xdr:col>
      <xdr:colOff>38100</xdr:colOff>
      <xdr:row>35</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53865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126980</xdr:rowOff>
    </xdr:from>
    <xdr:to>
      <xdr:col>24</xdr:col>
      <xdr:colOff>63500</xdr:colOff>
      <xdr:row>57</xdr:row>
      <xdr:rowOff>146957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9630"/>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31660</xdr:rowOff>
    </xdr:from>
    <xdr:to>
      <xdr:col>19</xdr:col>
      <xdr:colOff>177800</xdr:colOff>
      <xdr:row>57</xdr:row>
      <xdr:rowOff>126980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4310"/>
          <a:ext cx="889000" cy="9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92849</xdr:rowOff>
    </xdr:from>
    <xdr:to>
      <xdr:col>15</xdr:col>
      <xdr:colOff>50800</xdr:colOff>
      <xdr:row>57</xdr:row>
      <xdr:rowOff>31660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04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92849</xdr:rowOff>
    </xdr:from>
    <xdr:to>
      <xdr:col>10</xdr:col>
      <xdr:colOff>114300</xdr:colOff>
      <xdr:row>57</xdr:row>
      <xdr:rowOff>113188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049"/>
          <a:ext cx="889000" cy="19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76180</xdr:rowOff>
    </xdr:from>
    <xdr:to>
      <xdr:col>20</xdr:col>
      <xdr:colOff>38100</xdr:colOff>
      <xdr:row>58</xdr:row>
      <xdr:rowOff>6330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22857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152310</xdr:rowOff>
    </xdr:from>
    <xdr:to>
      <xdr:col>15</xdr:col>
      <xdr:colOff>101600</xdr:colOff>
      <xdr:row>57</xdr:row>
      <xdr:rowOff>82460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98987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2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42049</xdr:rowOff>
    </xdr:from>
    <xdr:to>
      <xdr:col>10</xdr:col>
      <xdr:colOff>165100</xdr:colOff>
      <xdr:row>56</xdr:row>
      <xdr:rowOff>143649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160176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62388</xdr:rowOff>
    </xdr:from>
    <xdr:to>
      <xdr:col>6</xdr:col>
      <xdr:colOff>38100</xdr:colOff>
      <xdr:row>57</xdr:row>
      <xdr:rowOff>163988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50829</xdr:rowOff>
    </xdr:from>
    <xdr:to>
      <xdr:col>24</xdr:col>
      <xdr:colOff>63500</xdr:colOff>
      <xdr:row>75</xdr:row>
      <xdr:rowOff>121545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9579"/>
          <a:ext cx="838200" cy="7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82413</xdr:rowOff>
    </xdr:from>
    <xdr:to>
      <xdr:col>19</xdr:col>
      <xdr:colOff>177800</xdr:colOff>
      <xdr:row>75</xdr:row>
      <xdr:rowOff>121545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41163"/>
          <a:ext cx="8890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82413</xdr:rowOff>
    </xdr:from>
    <xdr:to>
      <xdr:col>15</xdr:col>
      <xdr:colOff>50800</xdr:colOff>
      <xdr:row>76</xdr:row>
      <xdr:rowOff>27014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1163"/>
          <a:ext cx="889000" cy="1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27014</xdr:rowOff>
    </xdr:from>
    <xdr:to>
      <xdr:col>10</xdr:col>
      <xdr:colOff>114300</xdr:colOff>
      <xdr:row>76</xdr:row>
      <xdr:rowOff>70672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57214"/>
          <a:ext cx="8890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xdr:rowOff>
    </xdr:from>
    <xdr:to>
      <xdr:col>24</xdr:col>
      <xdr:colOff>114300</xdr:colOff>
      <xdr:row>75</xdr:row>
      <xdr:rowOff>101629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22906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70745</xdr:rowOff>
    </xdr:from>
    <xdr:to>
      <xdr:col>20</xdr:col>
      <xdr:colOff>38100</xdr:colOff>
      <xdr:row>76</xdr:row>
      <xdr:rowOff>895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17422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31613</xdr:rowOff>
    </xdr:from>
    <xdr:to>
      <xdr:col>15</xdr:col>
      <xdr:colOff>101600</xdr:colOff>
      <xdr:row>75</xdr:row>
      <xdr:rowOff>133213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147664</xdr:rowOff>
    </xdr:from>
    <xdr:to>
      <xdr:col>10</xdr:col>
      <xdr:colOff>165100</xdr:colOff>
      <xdr:row>76</xdr:row>
      <xdr:rowOff>77814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19872</xdr:rowOff>
    </xdr:from>
    <xdr:to>
      <xdr:col>6</xdr:col>
      <xdr:colOff>38100</xdr:colOff>
      <xdr:row>76</xdr:row>
      <xdr:rowOff>121472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137999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131772</xdr:rowOff>
    </xdr:from>
    <xdr:to>
      <xdr:col>24</xdr:col>
      <xdr:colOff>63500</xdr:colOff>
      <xdr:row>97</xdr:row>
      <xdr:rowOff>65154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9522"/>
          <a:ext cx="838200" cy="27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65154</xdr:rowOff>
    </xdr:from>
    <xdr:to>
      <xdr:col>19</xdr:col>
      <xdr:colOff>177800</xdr:colOff>
      <xdr:row>97</xdr:row>
      <xdr:rowOff>97166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5804"/>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97166</xdr:rowOff>
    </xdr:from>
    <xdr:to>
      <xdr:col>15</xdr:col>
      <xdr:colOff>50800</xdr:colOff>
      <xdr:row>97</xdr:row>
      <xdr:rowOff>127676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7816"/>
          <a:ext cx="8890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127676</xdr:rowOff>
    </xdr:from>
    <xdr:to>
      <xdr:col>10</xdr:col>
      <xdr:colOff>114300</xdr:colOff>
      <xdr:row>97</xdr:row>
      <xdr:rowOff>138598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8326"/>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80972</xdr:rowOff>
    </xdr:from>
    <xdr:to>
      <xdr:col>24</xdr:col>
      <xdr:colOff>114300</xdr:colOff>
      <xdr:row>96</xdr:row>
      <xdr:rowOff>11122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103849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14354</xdr:rowOff>
    </xdr:from>
    <xdr:to>
      <xdr:col>20</xdr:col>
      <xdr:colOff>38100</xdr:colOff>
      <xdr:row>97</xdr:row>
      <xdr:rowOff>115954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46366</xdr:rowOff>
    </xdr:from>
    <xdr:to>
      <xdr:col>15</xdr:col>
      <xdr:colOff>101600</xdr:colOff>
      <xdr:row>97</xdr:row>
      <xdr:rowOff>147966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76876</xdr:rowOff>
    </xdr:from>
    <xdr:to>
      <xdr:col>10</xdr:col>
      <xdr:colOff>165100</xdr:colOff>
      <xdr:row>98</xdr:row>
      <xdr:rowOff>7026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169603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87798</xdr:rowOff>
    </xdr:from>
    <xdr:to>
      <xdr:col>6</xdr:col>
      <xdr:colOff>38100</xdr:colOff>
      <xdr:row>98</xdr:row>
      <xdr:rowOff>17948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123045</xdr:rowOff>
    </xdr:from>
    <xdr:to>
      <xdr:col>55</xdr:col>
      <xdr:colOff>0</xdr:colOff>
      <xdr:row>38</xdr:row>
      <xdr:rowOff>12664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66695"/>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19848</xdr:rowOff>
    </xdr:from>
    <xdr:to>
      <xdr:col>50</xdr:col>
      <xdr:colOff>114300</xdr:colOff>
      <xdr:row>37</xdr:row>
      <xdr:rowOff>123045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63498"/>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19848</xdr:rowOff>
    </xdr:from>
    <xdr:to>
      <xdr:col>45</xdr:col>
      <xdr:colOff>177800</xdr:colOff>
      <xdr:row>37</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634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63282</xdr:rowOff>
    </xdr:from>
    <xdr:to>
      <xdr:col>41</xdr:col>
      <xdr:colOff>50800</xdr:colOff>
      <xdr:row>38</xdr:row>
      <xdr:rowOff>84510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06932"/>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72245</xdr:rowOff>
    </xdr:from>
    <xdr:to>
      <xdr:col>50</xdr:col>
      <xdr:colOff>165100</xdr:colOff>
      <xdr:row>38</xdr:row>
      <xdr:rowOff>2395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18922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91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140498</xdr:rowOff>
    </xdr:from>
    <xdr:to>
      <xdr:col>46</xdr:col>
      <xdr:colOff>38100</xdr:colOff>
      <xdr:row>37</xdr:row>
      <xdr:rowOff>70648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87175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12482</xdr:rowOff>
    </xdr:from>
    <xdr:to>
      <xdr:col>41</xdr:col>
      <xdr:colOff>101600</xdr:colOff>
      <xdr:row>37</xdr:row>
      <xdr:rowOff>114082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33710</xdr:rowOff>
    </xdr:from>
    <xdr:to>
      <xdr:col>36</xdr:col>
      <xdr:colOff>165100</xdr:colOff>
      <xdr:row>38</xdr:row>
      <xdr:rowOff>135310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126437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21057</xdr:rowOff>
    </xdr:from>
    <xdr:to>
      <xdr:col>55</xdr:col>
      <xdr:colOff>0</xdr:colOff>
      <xdr:row>57</xdr:row>
      <xdr:rowOff>64453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3707"/>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21057</xdr:rowOff>
    </xdr:from>
    <xdr:to>
      <xdr:col>50</xdr:col>
      <xdr:colOff>114300</xdr:colOff>
      <xdr:row>57</xdr:row>
      <xdr:rowOff>99123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370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62083</xdr:rowOff>
    </xdr:from>
    <xdr:to>
      <xdr:col>45</xdr:col>
      <xdr:colOff>177800</xdr:colOff>
      <xdr:row>57</xdr:row>
      <xdr:rowOff>99123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4733"/>
          <a:ext cx="8890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59690</xdr:rowOff>
    </xdr:from>
    <xdr:to>
      <xdr:col>41</xdr:col>
      <xdr:colOff>50800</xdr:colOff>
      <xdr:row>57</xdr:row>
      <xdr:rowOff>62083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32340"/>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13653</xdr:rowOff>
    </xdr:from>
    <xdr:to>
      <xdr:col>55</xdr:col>
      <xdr:colOff>50800</xdr:colOff>
      <xdr:row>57</xdr:row>
      <xdr:rowOff>115253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36530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141707</xdr:rowOff>
    </xdr:from>
    <xdr:to>
      <xdr:col>50</xdr:col>
      <xdr:colOff>165100</xdr:colOff>
      <xdr:row>57</xdr:row>
      <xdr:rowOff>71857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48323</xdr:rowOff>
    </xdr:from>
    <xdr:to>
      <xdr:col>46</xdr:col>
      <xdr:colOff>38100</xdr:colOff>
      <xdr:row>57</xdr:row>
      <xdr:rowOff>149923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11283</xdr:rowOff>
    </xdr:from>
    <xdr:to>
      <xdr:col>41</xdr:col>
      <xdr:colOff>101600</xdr:colOff>
      <xdr:row>57</xdr:row>
      <xdr:rowOff>112883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129410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8890</xdr:rowOff>
    </xdr:from>
    <xdr:to>
      <xdr:col>36</xdr:col>
      <xdr:colOff>165100</xdr:colOff>
      <xdr:row>57</xdr:row>
      <xdr:rowOff>110490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154294</xdr:rowOff>
    </xdr:from>
    <xdr:to>
      <xdr:col>55</xdr:col>
      <xdr:colOff>0</xdr:colOff>
      <xdr:row>78</xdr:row>
      <xdr:rowOff>81558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5944"/>
          <a:ext cx="838200" cy="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154294</xdr:rowOff>
    </xdr:from>
    <xdr:to>
      <xdr:col>50</xdr:col>
      <xdr:colOff>114300</xdr:colOff>
      <xdr:row>78</xdr:row>
      <xdr:rowOff>41557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5944"/>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41557</xdr:rowOff>
    </xdr:from>
    <xdr:to>
      <xdr:col>45</xdr:col>
      <xdr:colOff>177800</xdr:colOff>
      <xdr:row>78</xdr:row>
      <xdr:rowOff>45521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465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45521</xdr:rowOff>
    </xdr:from>
    <xdr:to>
      <xdr:col>41</xdr:col>
      <xdr:colOff>50800</xdr:colOff>
      <xdr:row>78</xdr:row>
      <xdr:rowOff>101350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862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30758</xdr:rowOff>
    </xdr:from>
    <xdr:to>
      <xdr:col>55</xdr:col>
      <xdr:colOff>50800</xdr:colOff>
      <xdr:row>78</xdr:row>
      <xdr:rowOff>132358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117135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103494</xdr:rowOff>
    </xdr:from>
    <xdr:to>
      <xdr:col>50</xdr:col>
      <xdr:colOff>165100</xdr:colOff>
      <xdr:row>78</xdr:row>
      <xdr:rowOff>33644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162207</xdr:rowOff>
    </xdr:from>
    <xdr:to>
      <xdr:col>46</xdr:col>
      <xdr:colOff>38100</xdr:colOff>
      <xdr:row>78</xdr:row>
      <xdr:rowOff>92357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83484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166171</xdr:rowOff>
    </xdr:from>
    <xdr:to>
      <xdr:col>41</xdr:col>
      <xdr:colOff>101600</xdr:colOff>
      <xdr:row>78</xdr:row>
      <xdr:rowOff>96321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50550</xdr:rowOff>
    </xdr:from>
    <xdr:to>
      <xdr:col>36</xdr:col>
      <xdr:colOff>165100</xdr:colOff>
      <xdr:row>78</xdr:row>
      <xdr:rowOff>152150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164373</xdr:rowOff>
    </xdr:from>
    <xdr:to>
      <xdr:col>55</xdr:col>
      <xdr:colOff>0</xdr:colOff>
      <xdr:row>96</xdr:row>
      <xdr:rowOff>66632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52123"/>
          <a:ext cx="838200" cy="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66632</xdr:rowOff>
    </xdr:from>
    <xdr:to>
      <xdr:col>50</xdr:col>
      <xdr:colOff>114300</xdr:colOff>
      <xdr:row>96</xdr:row>
      <xdr:rowOff>128834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25832"/>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128834</xdr:rowOff>
    </xdr:from>
    <xdr:to>
      <xdr:col>45</xdr:col>
      <xdr:colOff>177800</xdr:colOff>
      <xdr:row>96</xdr:row>
      <xdr:rowOff>168847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88034"/>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168847</xdr:rowOff>
    </xdr:from>
    <xdr:to>
      <xdr:col>41</xdr:col>
      <xdr:colOff>50800</xdr:colOff>
      <xdr:row>97</xdr:row>
      <xdr:rowOff>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28047"/>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113573</xdr:rowOff>
    </xdr:from>
    <xdr:to>
      <xdr:col>55</xdr:col>
      <xdr:colOff>50800</xdr:colOff>
      <xdr:row>96</xdr:row>
      <xdr:rowOff>43723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136450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15832</xdr:rowOff>
    </xdr:from>
    <xdr:to>
      <xdr:col>50</xdr:col>
      <xdr:colOff>165100</xdr:colOff>
      <xdr:row>96</xdr:row>
      <xdr:rowOff>117432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133959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78034</xdr:rowOff>
    </xdr:from>
    <xdr:to>
      <xdr:col>46</xdr:col>
      <xdr:colOff>38100</xdr:colOff>
      <xdr:row>97</xdr:row>
      <xdr:rowOff>8184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170761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118047</xdr:rowOff>
    </xdr:from>
    <xdr:to>
      <xdr:col>41</xdr:col>
      <xdr:colOff>101600</xdr:colOff>
      <xdr:row>97</xdr:row>
      <xdr:rowOff>48197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39324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120683</xdr:rowOff>
    </xdr:from>
    <xdr:to>
      <xdr:col>36</xdr:col>
      <xdr:colOff>165100</xdr:colOff>
      <xdr:row>97</xdr:row>
      <xdr:rowOff>50833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123492</xdr:rowOff>
    </xdr:from>
    <xdr:to>
      <xdr:col>85</xdr:col>
      <xdr:colOff>127000</xdr:colOff>
      <xdr:row>35</xdr:row>
      <xdr:rowOff>124521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2424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120246</xdr:rowOff>
    </xdr:from>
    <xdr:to>
      <xdr:col>81</xdr:col>
      <xdr:colOff>50800</xdr:colOff>
      <xdr:row>35</xdr:row>
      <xdr:rowOff>124521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2099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120246</xdr:rowOff>
    </xdr:from>
    <xdr:to>
      <xdr:col>76</xdr:col>
      <xdr:colOff>114300</xdr:colOff>
      <xdr:row>35</xdr:row>
      <xdr:rowOff>123698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20996"/>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67897</xdr:rowOff>
    </xdr:from>
    <xdr:to>
      <xdr:col>71</xdr:col>
      <xdr:colOff>177800</xdr:colOff>
      <xdr:row>35</xdr:row>
      <xdr:rowOff>123698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897197"/>
          <a:ext cx="889000" cy="2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72692</xdr:rowOff>
    </xdr:from>
    <xdr:to>
      <xdr:col>85</xdr:col>
      <xdr:colOff>177800</xdr:colOff>
      <xdr:row>36</xdr:row>
      <xdr:rowOff>2842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51119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73721</xdr:rowOff>
    </xdr:from>
    <xdr:to>
      <xdr:col>81</xdr:col>
      <xdr:colOff>101600</xdr:colOff>
      <xdr:row>36</xdr:row>
      <xdr:rowOff>3871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166448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69446</xdr:rowOff>
    </xdr:from>
    <xdr:to>
      <xdr:col>76</xdr:col>
      <xdr:colOff>165100</xdr:colOff>
      <xdr:row>35</xdr:row>
      <xdr:rowOff>171046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72898</xdr:rowOff>
    </xdr:from>
    <xdr:to>
      <xdr:col>72</xdr:col>
      <xdr:colOff>38100</xdr:colOff>
      <xdr:row>36</xdr:row>
      <xdr:rowOff>3048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165625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17097</xdr:rowOff>
    </xdr:from>
    <xdr:to>
      <xdr:col>67</xdr:col>
      <xdr:colOff>101600</xdr:colOff>
      <xdr:row>34</xdr:row>
      <xdr:rowOff>118697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135224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27407</xdr:rowOff>
    </xdr:from>
    <xdr:to>
      <xdr:col>85</xdr:col>
      <xdr:colOff>127000</xdr:colOff>
      <xdr:row>57</xdr:row>
      <xdr:rowOff>73086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00057"/>
          <a:ext cx="8382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19941</xdr:rowOff>
    </xdr:from>
    <xdr:to>
      <xdr:col>81</xdr:col>
      <xdr:colOff>50800</xdr:colOff>
      <xdr:row>57</xdr:row>
      <xdr:rowOff>73086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2591"/>
          <a:ext cx="889000" cy="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11286</xdr:rowOff>
    </xdr:from>
    <xdr:to>
      <xdr:col>76</xdr:col>
      <xdr:colOff>114300</xdr:colOff>
      <xdr:row>57</xdr:row>
      <xdr:rowOff>19941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393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11286</xdr:rowOff>
    </xdr:from>
    <xdr:to>
      <xdr:col>71</xdr:col>
      <xdr:colOff>177800</xdr:colOff>
      <xdr:row>57</xdr:row>
      <xdr:rowOff>88082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3936"/>
          <a:ext cx="889000" cy="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148057</xdr:rowOff>
    </xdr:from>
    <xdr:to>
      <xdr:col>85</xdr:col>
      <xdr:colOff>177800</xdr:colOff>
      <xdr:row>57</xdr:row>
      <xdr:rowOff>78207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126484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22286</xdr:rowOff>
    </xdr:from>
    <xdr:to>
      <xdr:col>81</xdr:col>
      <xdr:colOff>101600</xdr:colOff>
      <xdr:row>57</xdr:row>
      <xdr:rowOff>123886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115013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140591</xdr:rowOff>
    </xdr:from>
    <xdr:to>
      <xdr:col>76</xdr:col>
      <xdr:colOff>165100</xdr:colOff>
      <xdr:row>57</xdr:row>
      <xdr:rowOff>70741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61868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131936</xdr:rowOff>
    </xdr:from>
    <xdr:to>
      <xdr:col>72</xdr:col>
      <xdr:colOff>38100</xdr:colOff>
      <xdr:row>57</xdr:row>
      <xdr:rowOff>62086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53213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37282</xdr:rowOff>
    </xdr:from>
    <xdr:to>
      <xdr:col>67</xdr:col>
      <xdr:colOff>101600</xdr:colOff>
      <xdr:row>57</xdr:row>
      <xdr:rowOff>138882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130009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16345</xdr:rowOff>
    </xdr:from>
    <xdr:to>
      <xdr:col>85</xdr:col>
      <xdr:colOff>127000</xdr:colOff>
      <xdr:row>79</xdr:row>
      <xdr:rowOff>34023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0895"/>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144005</xdr:rowOff>
    </xdr:from>
    <xdr:to>
      <xdr:col>81</xdr:col>
      <xdr:colOff>50800</xdr:colOff>
      <xdr:row>79</xdr:row>
      <xdr:rowOff>16345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7105"/>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144005</xdr:rowOff>
    </xdr:from>
    <xdr:to>
      <xdr:col>76</xdr:col>
      <xdr:colOff>114300</xdr:colOff>
      <xdr:row>78</xdr:row>
      <xdr:rowOff>152527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1710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152527</xdr:rowOff>
    </xdr:from>
    <xdr:to>
      <xdr:col>71</xdr:col>
      <xdr:colOff>177800</xdr:colOff>
      <xdr:row>79</xdr:row>
      <xdr:rowOff>28372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2562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154673</xdr:rowOff>
    </xdr:from>
    <xdr:to>
      <xdr:col>85</xdr:col>
      <xdr:colOff>177800</xdr:colOff>
      <xdr:row>79</xdr:row>
      <xdr:rowOff>84823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69600</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136995</xdr:rowOff>
    </xdr:from>
    <xdr:to>
      <xdr:col>81</xdr:col>
      <xdr:colOff>101600</xdr:colOff>
      <xdr:row>79</xdr:row>
      <xdr:rowOff>67145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58272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93205</xdr:rowOff>
    </xdr:from>
    <xdr:to>
      <xdr:col>76</xdr:col>
      <xdr:colOff>165100</xdr:colOff>
      <xdr:row>79</xdr:row>
      <xdr:rowOff>23355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14482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101727</xdr:rowOff>
    </xdr:from>
    <xdr:to>
      <xdr:col>72</xdr:col>
      <xdr:colOff>38100</xdr:colOff>
      <xdr:row>79</xdr:row>
      <xdr:rowOff>31877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149022</xdr:rowOff>
    </xdr:from>
    <xdr:to>
      <xdr:col>67</xdr:col>
      <xdr:colOff>101600</xdr:colOff>
      <xdr:row>79</xdr:row>
      <xdr:rowOff>79172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70299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16593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7557"/>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16593</xdr:rowOff>
    </xdr:from>
    <xdr:to>
      <xdr:col>81</xdr:col>
      <xdr:colOff>50800</xdr:colOff>
      <xdr:row>98</xdr:row>
      <xdr:rowOff>20709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86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18686</xdr:rowOff>
    </xdr:from>
    <xdr:to>
      <xdr:col>76</xdr:col>
      <xdr:colOff>114300</xdr:colOff>
      <xdr:row>98</xdr:row>
      <xdr:rowOff>20709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2078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18686</xdr:rowOff>
    </xdr:from>
    <xdr:to>
      <xdr:col>71</xdr:col>
      <xdr:colOff>177800</xdr:colOff>
      <xdr:row>98</xdr:row>
      <xdr:rowOff>19050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0786"/>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126107</xdr:rowOff>
    </xdr:from>
    <xdr:to>
      <xdr:col>85</xdr:col>
      <xdr:colOff>177800</xdr:colOff>
      <xdr:row>98</xdr:row>
      <xdr:rowOff>56257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137243</xdr:rowOff>
    </xdr:from>
    <xdr:to>
      <xdr:col>81</xdr:col>
      <xdr:colOff>101600</xdr:colOff>
      <xdr:row>98</xdr:row>
      <xdr:rowOff>67393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58520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141359</xdr:rowOff>
    </xdr:from>
    <xdr:to>
      <xdr:col>76</xdr:col>
      <xdr:colOff>165100</xdr:colOff>
      <xdr:row>98</xdr:row>
      <xdr:rowOff>71509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62636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139336</xdr:rowOff>
    </xdr:from>
    <xdr:to>
      <xdr:col>72</xdr:col>
      <xdr:colOff>38100</xdr:colOff>
      <xdr:row>98</xdr:row>
      <xdr:rowOff>69486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60613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60977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5715</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20815"/>
          <a:ext cx="8382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5715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20815"/>
          <a:ext cx="8890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85471</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429121"/>
          <a:ext cx="889000" cy="3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85471</xdr:rowOff>
    </xdr:from>
    <xdr:to>
      <xdr:col>102</xdr:col>
      <xdr:colOff>114300</xdr:colOff>
      <xdr:row>38</xdr:row>
      <xdr:rowOff>69088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429121"/>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126365</xdr:rowOff>
    </xdr:from>
    <xdr:to>
      <xdr:col>112</xdr:col>
      <xdr:colOff>38100</xdr:colOff>
      <xdr:row>38</xdr:row>
      <xdr:rowOff>56515</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73042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34671</xdr:rowOff>
    </xdr:from>
    <xdr:to>
      <xdr:col>102</xdr:col>
      <xdr:colOff>165100</xdr:colOff>
      <xdr:row>37</xdr:row>
      <xdr:rowOff>136271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152798</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18288</xdr:rowOff>
    </xdr:from>
    <xdr:to>
      <xdr:col>98</xdr:col>
      <xdr:colOff>38100</xdr:colOff>
      <xdr:row>38</xdr:row>
      <xdr:rowOff>119888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136415</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3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財政調整基金への積立金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やふるさと納税返礼事業の減等により前年度に比べ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400,961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農林水産業費の決算額全体は食品産業の輸出向け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HACCP</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等対応施設整備緊急対策事業の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や第３セクターへの経営安定化資金貸付金の皆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132,617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主な構成項目である民生費の決算額全体は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住民税非課税世帯給付金給付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低所得世帯支援給付金給付事業の皆増等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衛生費は南薩地区衛生管理組合負担金の増等により前年度に比べ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1,136,530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が、現在整備を進めているごみ処理施設に係る借入額が多額となるため、今後、増加していくことが予想さ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財政調整基金残高の比率については、決算剰余金等による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持続可能な財政構造を維持していくため、財政計画では令和７年度末までに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年度まで６年連続で赤字決算となっていたが、国民健康保険財政健全化行動計画に基づいた取組により、基準外繰出を行うことで平成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年度決算からは黒字となっている。基準外繰出額は年々、減少傾向にあるものの、依然として続けざるを得ない状況であるため、引き続き財政健全化を図っていく。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特別会計及び公営企業会計については黒字となっているが、特別会計等への繰出金が一般会計の財政状況に与える影響が大きいことから、引き続き歳入の確保に努めるとともに、歳出削減に努める。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公共下水道事業会計については、令和元年度までは地方公営企業法非適用であったが、令和２年度から法適用となったため、令和元年度以前の公共下水道事業特別会計はその他会計（黒字）に計上さ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本市は水道・病院・下水道事業を実施していることから、公営企業債の元利償還金に対する繰出の負担が大きくなっている。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年度決算については算入公債費等が増加したものの、元利償還金も増加したことから、実質公債費比率の分子は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年々改善が図られているものの、ごみ処理施設に係る借入額が多額となることなどから、今後比率は上昇することが予想されるが、必要となる社会資本への投資を行いつつ、交付税措置率の高い有利な地方債の活用により実質的な公債費負担の軽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減債基金残高のうち、実質公債比率の算定に用いる満期一括償還地方債の償還の財源として積み立てた額はない。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については、公営企業債等繰入見込額や退職手当負担見込額、設立法人の負担額等負担見込額が減となった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が、一般会計等に係る地方債の現在高が増加した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については、基準財政需要額算入見込額の増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や減債基金の増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を差し引いた将来負担比率の分子については前年度より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554,886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千円減少し、前年度に引き続きマイナスとなった。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に対する実質的な負担額については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り、今後についても老朽化等による公共施設の維持管理や内鍋清掃センターに係る除却などによる増加が見込まれて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全体で投資的経費の適切な選択・重点化等を行いながら、交付税措置率の高い有利な地方債を活用し、後年度負担を軽減していくとともに、財政調整基金をはじめとする基金を確保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1,610,383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基金の積立額の増が基金全体の増の要因となっている。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なんさつＥＣＯの杜整備に伴う減債基金積立計画に基づく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減債基金への積立も含め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地方財政法上の積立を行っていくことで、将来の持続可能な財政構造を維持するための基金の充実を図っていく。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789,538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千円の取り崩しを行ったことにより減少している。ふるさと納税の減により基金積立金額も前年度より減少している。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千円の積立行ったことにより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・庁舎整備基金：将来的な庁舎の建替えを見据え、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それぞれの使途に沿った事業に充当していくため、中長期的には残高を増やしていく方針ではない。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16368589</v>
      </c>
      <c r="BO4" s="371"/>
      <c r="BP4" s="371"/>
      <c r="BQ4" s="371"/>
      <c r="BR4" s="371"/>
      <c r="BS4" s="371"/>
      <c r="BT4" s="371"/>
      <c r="BU4" s="372"/>
      <c r="BV4" s="370">
        <v>15819938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12.3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15697600</v>
      </c>
      <c r="BO5" s="408"/>
      <c r="BP5" s="408"/>
      <c r="BQ5" s="408"/>
      <c r="BR5" s="408"/>
      <c r="BS5" s="408"/>
      <c r="BT5" s="408"/>
      <c r="BU5" s="409"/>
      <c r="BV5" s="407">
        <v>15028076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87.9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670989</v>
      </c>
      <c r="BO6" s="408"/>
      <c r="BP6" s="408"/>
      <c r="BQ6" s="408"/>
      <c r="BR6" s="408"/>
      <c r="BS6" s="408"/>
      <c r="BT6" s="408"/>
      <c r="BU6" s="409"/>
      <c r="BV6" s="407">
        <v>791862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88.3</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7983</v>
      </c>
      <c r="BO7" s="408"/>
      <c r="BP7" s="408"/>
      <c r="BQ7" s="408"/>
      <c r="BR7" s="408"/>
      <c r="BS7" s="408"/>
      <c r="BT7" s="408"/>
      <c r="BU7" s="409"/>
      <c r="BV7" s="407">
        <v>9804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6490780</v>
      </c>
      <c r="CU7" s="408"/>
      <c r="CV7" s="408"/>
      <c r="CW7" s="408"/>
      <c r="CX7" s="408"/>
      <c r="CY7" s="408"/>
      <c r="CZ7" s="408"/>
      <c r="DA7" s="409"/>
      <c r="DB7" s="407">
        <v>6359339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663006</v>
      </c>
      <c r="BO8" s="408"/>
      <c r="BP8" s="408"/>
      <c r="BQ8" s="408"/>
      <c r="BR8" s="408"/>
      <c r="BS8" s="408"/>
      <c r="BT8" s="408"/>
      <c r="BU8" s="409"/>
      <c r="BV8" s="407">
        <v>782058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20033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-119052</v>
      </c>
      <c r="BO9" s="408"/>
      <c r="BP9" s="408"/>
      <c r="BQ9" s="408"/>
      <c r="BR9" s="408"/>
      <c r="BS9" s="408"/>
      <c r="BT9" s="408"/>
      <c r="BU9" s="409"/>
      <c r="BV9" s="407">
        <v>72066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22046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100050</v>
      </c>
      <c r="BO10" s="408"/>
      <c r="BP10" s="408"/>
      <c r="BQ10" s="408"/>
      <c r="BR10" s="408"/>
      <c r="BS10" s="408"/>
      <c r="BT10" s="408"/>
      <c r="BU10" s="409"/>
      <c r="BV10" s="407">
        <v>675450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19235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101108</v>
      </c>
      <c r="BO12" s="408"/>
      <c r="BP12" s="408"/>
      <c r="BQ12" s="408"/>
      <c r="BR12" s="408"/>
      <c r="BS12" s="408"/>
      <c r="BT12" s="408"/>
      <c r="BU12" s="409"/>
      <c r="BV12" s="407">
        <v>2600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18783</v>
      </c>
      <c r="S13" s="492"/>
      <c r="T13" s="492"/>
      <c r="U13" s="492"/>
      <c r="V13" s="493"/>
      <c r="W13" s="423" t="s">
        <v>131</v>
      </c>
      <c r="X13" s="424"/>
      <c r="Y13" s="424"/>
      <c r="Z13" s="424"/>
      <c r="AA13" s="424"/>
      <c r="AB13" s="414"/>
      <c r="AC13" s="458">
        <v>1116</v>
      </c>
      <c r="AD13" s="459"/>
      <c r="AE13" s="459"/>
      <c r="AF13" s="459"/>
      <c r="AG13" s="501"/>
      <c r="AH13" s="458">
        <v>1258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-120110</v>
      </c>
      <c r="BO13" s="408"/>
      <c r="BP13" s="408"/>
      <c r="BQ13" s="408"/>
      <c r="BR13" s="408"/>
      <c r="BS13" s="408"/>
      <c r="BT13" s="408"/>
      <c r="BU13" s="409"/>
      <c r="BV13" s="407">
        <v>744916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19715</v>
      </c>
      <c r="S14" s="492"/>
      <c r="T14" s="492"/>
      <c r="U14" s="492"/>
      <c r="V14" s="493"/>
      <c r="W14" s="397"/>
      <c r="X14" s="398"/>
      <c r="Y14" s="398"/>
      <c r="Z14" s="398"/>
      <c r="AA14" s="398"/>
      <c r="AB14" s="387"/>
      <c r="AC14" s="494">
        <v>12.1</v>
      </c>
      <c r="AD14" s="495"/>
      <c r="AE14" s="495"/>
      <c r="AF14" s="495"/>
      <c r="AG14" s="496"/>
      <c r="AH14" s="494">
        <v>12.3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19279</v>
      </c>
      <c r="S15" s="492"/>
      <c r="T15" s="492"/>
      <c r="U15" s="492"/>
      <c r="V15" s="493"/>
      <c r="W15" s="423" t="s">
        <v>137</v>
      </c>
      <c r="X15" s="424"/>
      <c r="Y15" s="424"/>
      <c r="Z15" s="424"/>
      <c r="AA15" s="424"/>
      <c r="AB15" s="414"/>
      <c r="AC15" s="458">
        <v>2049</v>
      </c>
      <c r="AD15" s="459"/>
      <c r="AE15" s="459"/>
      <c r="AF15" s="459"/>
      <c r="AG15" s="501"/>
      <c r="AH15" s="458">
        <v>2454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2277143</v>
      </c>
      <c r="BO15" s="371"/>
      <c r="BP15" s="371"/>
      <c r="BQ15" s="371"/>
      <c r="BR15" s="371"/>
      <c r="BS15" s="371"/>
      <c r="BT15" s="371"/>
      <c r="BU15" s="372"/>
      <c r="BV15" s="370">
        <v>2257766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5880340</v>
      </c>
      <c r="BO16" s="408"/>
      <c r="BP16" s="408"/>
      <c r="BQ16" s="408"/>
      <c r="BR16" s="408"/>
      <c r="BS16" s="408"/>
      <c r="BT16" s="408"/>
      <c r="BU16" s="409"/>
      <c r="BV16" s="407">
        <v>5696456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6072</v>
      </c>
      <c r="AD17" s="459"/>
      <c r="AE17" s="459"/>
      <c r="AF17" s="459"/>
      <c r="AG17" s="501"/>
      <c r="AH17" s="458">
        <v>6534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2847962</v>
      </c>
      <c r="BO17" s="408"/>
      <c r="BP17" s="408"/>
      <c r="BQ17" s="408"/>
      <c r="BR17" s="408"/>
      <c r="BS17" s="408"/>
      <c r="BT17" s="408"/>
      <c r="BU17" s="409"/>
      <c r="BV17" s="407">
        <v>2835137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74.78</v>
      </c>
      <c r="M18" s="531"/>
      <c r="N18" s="531"/>
      <c r="O18" s="531"/>
      <c r="P18" s="531"/>
      <c r="Q18" s="531"/>
      <c r="R18" s="532"/>
      <c r="S18" s="532"/>
      <c r="T18" s="532"/>
      <c r="U18" s="532"/>
      <c r="V18" s="533"/>
      <c r="W18" s="425"/>
      <c r="X18" s="426"/>
      <c r="Y18" s="426"/>
      <c r="Z18" s="426"/>
      <c r="AA18" s="426"/>
      <c r="AB18" s="417"/>
      <c r="AC18" s="534">
        <v>65.7</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5749182</v>
      </c>
      <c r="BO18" s="408"/>
      <c r="BP18" s="408"/>
      <c r="BQ18" s="408"/>
      <c r="BR18" s="408"/>
      <c r="BS18" s="408"/>
      <c r="BT18" s="408"/>
      <c r="BU18" s="409"/>
      <c r="BV18" s="407">
        <v>5655341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8708717</v>
      </c>
      <c r="BO19" s="408"/>
      <c r="BP19" s="408"/>
      <c r="BQ19" s="408"/>
      <c r="BR19" s="408"/>
      <c r="BS19" s="408"/>
      <c r="BT19" s="408"/>
      <c r="BU19" s="409"/>
      <c r="BV19" s="407">
        <v>8312324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9455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12704664</v>
      </c>
      <c r="BO22" s="371"/>
      <c r="BP22" s="371"/>
      <c r="BQ22" s="371"/>
      <c r="BR22" s="371"/>
      <c r="BS22" s="371"/>
      <c r="BT22" s="371"/>
      <c r="BU22" s="372"/>
      <c r="BV22" s="370">
        <v>11356886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12343230</v>
      </c>
      <c r="BO23" s="408"/>
      <c r="BP23" s="408"/>
      <c r="BQ23" s="408"/>
      <c r="BR23" s="408"/>
      <c r="BS23" s="408"/>
      <c r="BT23" s="408"/>
      <c r="BU23" s="409"/>
      <c r="BV23" s="407">
        <v>10920738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7135</v>
      </c>
      <c r="R24" s="459"/>
      <c r="S24" s="459"/>
      <c r="T24" s="459"/>
      <c r="U24" s="459"/>
      <c r="V24" s="501"/>
      <c r="W24" s="553"/>
      <c r="X24" s="554"/>
      <c r="Y24" s="555"/>
      <c r="Z24" s="457" t="s">
        <v>162</v>
      </c>
      <c r="AA24" s="437"/>
      <c r="AB24" s="437"/>
      <c r="AC24" s="437"/>
      <c r="AD24" s="437"/>
      <c r="AE24" s="437"/>
      <c r="AF24" s="437"/>
      <c r="AG24" s="438"/>
      <c r="AH24" s="458">
        <v>239</v>
      </c>
      <c r="AI24" s="459"/>
      <c r="AJ24" s="459"/>
      <c r="AK24" s="459"/>
      <c r="AL24" s="501"/>
      <c r="AM24" s="458">
        <v>708157</v>
      </c>
      <c r="AN24" s="459"/>
      <c r="AO24" s="459"/>
      <c r="AP24" s="459"/>
      <c r="AQ24" s="459"/>
      <c r="AR24" s="501"/>
      <c r="AS24" s="458">
        <v>2963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9538924</v>
      </c>
      <c r="BO24" s="408"/>
      <c r="BP24" s="408"/>
      <c r="BQ24" s="408"/>
      <c r="BR24" s="408"/>
      <c r="BS24" s="408"/>
      <c r="BT24" s="408"/>
      <c r="BU24" s="409"/>
      <c r="BV24" s="407">
        <v>7869636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5664</v>
      </c>
      <c r="R25" s="459"/>
      <c r="S25" s="459"/>
      <c r="T25" s="459"/>
      <c r="U25" s="459"/>
      <c r="V25" s="501"/>
      <c r="W25" s="553"/>
      <c r="X25" s="554"/>
      <c r="Y25" s="555"/>
      <c r="Z25" s="457" t="s">
        <v>165</v>
      </c>
      <c r="AA25" s="437"/>
      <c r="AB25" s="437"/>
      <c r="AC25" s="437"/>
      <c r="AD25" s="437"/>
      <c r="AE25" s="437"/>
      <c r="AF25" s="437"/>
      <c r="AG25" s="438"/>
      <c r="AH25" s="458">
        <v>41</v>
      </c>
      <c r="AI25" s="459"/>
      <c r="AJ25" s="459"/>
      <c r="AK25" s="459"/>
      <c r="AL25" s="501"/>
      <c r="AM25" s="458">
        <v>113939</v>
      </c>
      <c r="AN25" s="459"/>
      <c r="AO25" s="459"/>
      <c r="AP25" s="459"/>
      <c r="AQ25" s="459"/>
      <c r="AR25" s="501"/>
      <c r="AS25" s="458">
        <v>2779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207420</v>
      </c>
      <c r="BO25" s="371"/>
      <c r="BP25" s="371"/>
      <c r="BQ25" s="371"/>
      <c r="BR25" s="371"/>
      <c r="BS25" s="371"/>
      <c r="BT25" s="371"/>
      <c r="BU25" s="372"/>
      <c r="BV25" s="370">
        <v>53467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5357</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3700</v>
      </c>
      <c r="R27" s="459"/>
      <c r="S27" s="459"/>
      <c r="T27" s="459"/>
      <c r="U27" s="459"/>
      <c r="V27" s="501"/>
      <c r="W27" s="553"/>
      <c r="X27" s="554"/>
      <c r="Y27" s="555"/>
      <c r="Z27" s="457" t="s">
        <v>172</v>
      </c>
      <c r="AA27" s="437"/>
      <c r="AB27" s="437"/>
      <c r="AC27" s="437"/>
      <c r="AD27" s="437"/>
      <c r="AE27" s="437"/>
      <c r="AF27" s="437"/>
      <c r="AG27" s="438"/>
      <c r="AH27" s="458">
        <v>7</v>
      </c>
      <c r="AI27" s="459"/>
      <c r="AJ27" s="459"/>
      <c r="AK27" s="459"/>
      <c r="AL27" s="501"/>
      <c r="AM27" s="458">
        <v>29057</v>
      </c>
      <c r="AN27" s="459"/>
      <c r="AO27" s="459"/>
      <c r="AP27" s="459"/>
      <c r="AQ27" s="459"/>
      <c r="AR27" s="501"/>
      <c r="AS27" s="458">
        <v>4151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333000</v>
      </c>
      <c r="BO27" s="527"/>
      <c r="BP27" s="527"/>
      <c r="BQ27" s="527"/>
      <c r="BR27" s="527"/>
      <c r="BS27" s="527"/>
      <c r="BT27" s="527"/>
      <c r="BU27" s="528"/>
      <c r="BV27" s="526">
        <v>332850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2920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2364792</v>
      </c>
      <c r="BO28" s="371"/>
      <c r="BP28" s="371"/>
      <c r="BQ28" s="371"/>
      <c r="BR28" s="371"/>
      <c r="BS28" s="371"/>
      <c r="BT28" s="371"/>
      <c r="BU28" s="372"/>
      <c r="BV28" s="370">
        <v>2365850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2765</v>
      </c>
      <c r="R29" s="459"/>
      <c r="S29" s="459"/>
      <c r="T29" s="459"/>
      <c r="U29" s="459"/>
      <c r="V29" s="501"/>
      <c r="W29" s="556"/>
      <c r="X29" s="557"/>
      <c r="Y29" s="558"/>
      <c r="Z29" s="457" t="s">
        <v>178</v>
      </c>
      <c r="AA29" s="437"/>
      <c r="AB29" s="437"/>
      <c r="AC29" s="437"/>
      <c r="AD29" s="437"/>
      <c r="AE29" s="437"/>
      <c r="AF29" s="437"/>
      <c r="AG29" s="438"/>
      <c r="AH29" s="458">
        <v>246</v>
      </c>
      <c r="AI29" s="459"/>
      <c r="AJ29" s="459"/>
      <c r="AK29" s="459"/>
      <c r="AL29" s="501"/>
      <c r="AM29" s="458">
        <v>737214</v>
      </c>
      <c r="AN29" s="459"/>
      <c r="AO29" s="459"/>
      <c r="AP29" s="459"/>
      <c r="AQ29" s="459"/>
      <c r="AR29" s="501"/>
      <c r="AS29" s="458">
        <v>2997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899100</v>
      </c>
      <c r="BO29" s="408"/>
      <c r="BP29" s="408"/>
      <c r="BQ29" s="408"/>
      <c r="BR29" s="408"/>
      <c r="BS29" s="408"/>
      <c r="BT29" s="408"/>
      <c r="BU29" s="409"/>
      <c r="BV29" s="407">
        <v>342080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4272791</v>
      </c>
      <c r="BO30" s="527"/>
      <c r="BP30" s="527"/>
      <c r="BQ30" s="527"/>
      <c r="BR30" s="527"/>
      <c r="BS30" s="527"/>
      <c r="BT30" s="527"/>
      <c r="BU30" s="528"/>
      <c r="BV30" s="526">
        <v>4239478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枕崎市国民健康保険特別会計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枕崎市水道事業会計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枕崎市水産センター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枕崎市介護保険特別会計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枕崎市立病院事業会計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南薩地区衛生管理組合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南薩エアポート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枕崎市後期高齢者医療特別会計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枕崎市公共下水道事業会計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南薩介護保険事務組合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枕崎お魚センター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枕崎市かつお公社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鹿児島県後期高齢者医療広域連合特別会計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枕崎市土地開発公社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南薩地域地場産業振興センター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19</v>
      </c>
      <c r="CP40" s="597"/>
      <c r="CQ40" s="598" t="str">
        <f>IF('各会計、関係団体の財政状況及び健全化判断比率'!BS13="","",'各会計、関係団体の財政状況及び健全化判断比率'!BS13)</f>
        <v>南薩木材加工センター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MDzSGOZ+OuzPfzWJT1tlupewMVG3FMDgosjpSTIA1S5uVx5Cvqvfij3nQ6EEkWYc9vFcNriz/Lz9jFztIcO/Q==" saltValue="3MSYhNGHpe1CHOVpovkP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2178969</v>
      </c>
      <c r="S5" s="613"/>
      <c r="T5" s="613"/>
      <c r="U5" s="613"/>
      <c r="V5" s="613"/>
      <c r="W5" s="613"/>
      <c r="X5" s="613"/>
      <c r="Y5" s="614"/>
      <c r="Z5" s="615">
        <v>13.3</v>
      </c>
      <c r="AA5" s="615"/>
      <c r="AB5" s="615"/>
      <c r="AC5" s="615"/>
      <c r="AD5" s="616">
        <v>2178969</v>
      </c>
      <c r="AE5" s="616"/>
      <c r="AF5" s="616"/>
      <c r="AG5" s="616"/>
      <c r="AH5" s="616"/>
      <c r="AI5" s="616"/>
      <c r="AJ5" s="616"/>
      <c r="AK5" s="616"/>
      <c r="AL5" s="617">
        <v>33.5</v>
      </c>
      <c r="AM5" s="618"/>
      <c r="AN5" s="618"/>
      <c r="AO5" s="619"/>
      <c r="AP5" s="609" t="s">
        <v>217</v>
      </c>
      <c r="AQ5" s="610"/>
      <c r="AR5" s="610"/>
      <c r="AS5" s="610"/>
      <c r="AT5" s="610"/>
      <c r="AU5" s="610"/>
      <c r="AV5" s="610"/>
      <c r="AW5" s="610"/>
      <c r="AX5" s="610"/>
      <c r="AY5" s="610"/>
      <c r="AZ5" s="610"/>
      <c r="BA5" s="610"/>
      <c r="BB5" s="610"/>
      <c r="BC5" s="610"/>
      <c r="BD5" s="610"/>
      <c r="BE5" s="610"/>
      <c r="BF5" s="611"/>
      <c r="BG5" s="623">
        <v>2178969</v>
      </c>
      <c r="BH5" s="624"/>
      <c r="BI5" s="624"/>
      <c r="BJ5" s="624"/>
      <c r="BK5" s="624"/>
      <c r="BL5" s="624"/>
      <c r="BM5" s="624"/>
      <c r="BN5" s="625"/>
      <c r="BO5" s="626">
        <v>100</v>
      </c>
      <c r="BP5" s="626"/>
      <c r="BQ5" s="626"/>
      <c r="BR5" s="626"/>
      <c r="BS5" s="627">
        <v>18501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131278</v>
      </c>
      <c r="S6" s="624"/>
      <c r="T6" s="624"/>
      <c r="U6" s="624"/>
      <c r="V6" s="624"/>
      <c r="W6" s="624"/>
      <c r="X6" s="624"/>
      <c r="Y6" s="625"/>
      <c r="Z6" s="626">
        <v>0.8</v>
      </c>
      <c r="AA6" s="626"/>
      <c r="AB6" s="626"/>
      <c r="AC6" s="626"/>
      <c r="AD6" s="627">
        <v>131278</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2178969</v>
      </c>
      <c r="BH6" s="624"/>
      <c r="BI6" s="624"/>
      <c r="BJ6" s="624"/>
      <c r="BK6" s="624"/>
      <c r="BL6" s="624"/>
      <c r="BM6" s="624"/>
      <c r="BN6" s="625"/>
      <c r="BO6" s="626">
        <v>100</v>
      </c>
      <c r="BP6" s="626"/>
      <c r="BQ6" s="626"/>
      <c r="BR6" s="626"/>
      <c r="BS6" s="627">
        <v>18501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109258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109258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575</v>
      </c>
      <c r="S7" s="624"/>
      <c r="T7" s="624"/>
      <c r="U7" s="624"/>
      <c r="V7" s="624"/>
      <c r="W7" s="624"/>
      <c r="X7" s="624"/>
      <c r="Y7" s="625"/>
      <c r="Z7" s="626">
        <v>0</v>
      </c>
      <c r="AA7" s="626"/>
      <c r="AB7" s="626"/>
      <c r="AC7" s="626"/>
      <c r="AD7" s="627">
        <v>575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819571</v>
      </c>
      <c r="BH7" s="624"/>
      <c r="BI7" s="624"/>
      <c r="BJ7" s="624"/>
      <c r="BK7" s="624"/>
      <c r="BL7" s="624"/>
      <c r="BM7" s="624"/>
      <c r="BN7" s="625"/>
      <c r="BO7" s="626">
        <v>37.6</v>
      </c>
      <c r="BP7" s="626"/>
      <c r="BQ7" s="626"/>
      <c r="BR7" s="626"/>
      <c r="BS7" s="627">
        <v>18501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3640925</v>
      </c>
      <c r="CS7" s="624"/>
      <c r="CT7" s="624"/>
      <c r="CU7" s="624"/>
      <c r="CV7" s="624"/>
      <c r="CW7" s="624"/>
      <c r="CX7" s="624"/>
      <c r="CY7" s="625"/>
      <c r="CZ7" s="626">
        <v>23.2</v>
      </c>
      <c r="DA7" s="626"/>
      <c r="DB7" s="626"/>
      <c r="DC7" s="626"/>
      <c r="DD7" s="632">
        <v>72920</v>
      </c>
      <c r="DE7" s="624"/>
      <c r="DF7" s="624"/>
      <c r="DG7" s="624"/>
      <c r="DH7" s="624"/>
      <c r="DI7" s="624"/>
      <c r="DJ7" s="624"/>
      <c r="DK7" s="624"/>
      <c r="DL7" s="624"/>
      <c r="DM7" s="624"/>
      <c r="DN7" s="624"/>
      <c r="DO7" s="624"/>
      <c r="DP7" s="625"/>
      <c r="DQ7" s="632">
        <v>1861083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6656</v>
      </c>
      <c r="S8" s="624"/>
      <c r="T8" s="624"/>
      <c r="U8" s="624"/>
      <c r="V8" s="624"/>
      <c r="W8" s="624"/>
      <c r="X8" s="624"/>
      <c r="Y8" s="625"/>
      <c r="Z8" s="626">
        <v>0</v>
      </c>
      <c r="AA8" s="626"/>
      <c r="AB8" s="626"/>
      <c r="AC8" s="626"/>
      <c r="AD8" s="627">
        <v>6656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31707</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4461330</v>
      </c>
      <c r="CS8" s="624"/>
      <c r="CT8" s="624"/>
      <c r="CU8" s="624"/>
      <c r="CV8" s="624"/>
      <c r="CW8" s="624"/>
      <c r="CX8" s="624"/>
      <c r="CY8" s="625"/>
      <c r="CZ8" s="626">
        <v>28.4</v>
      </c>
      <c r="DA8" s="626"/>
      <c r="DB8" s="626"/>
      <c r="DC8" s="626"/>
      <c r="DD8" s="632">
        <v>37981</v>
      </c>
      <c r="DE8" s="624"/>
      <c r="DF8" s="624"/>
      <c r="DG8" s="624"/>
      <c r="DH8" s="624"/>
      <c r="DI8" s="624"/>
      <c r="DJ8" s="624"/>
      <c r="DK8" s="624"/>
      <c r="DL8" s="624"/>
      <c r="DM8" s="624"/>
      <c r="DN8" s="624"/>
      <c r="DO8" s="624"/>
      <c r="DP8" s="625"/>
      <c r="DQ8" s="632">
        <v>2425381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8050</v>
      </c>
      <c r="S9" s="624"/>
      <c r="T9" s="624"/>
      <c r="U9" s="624"/>
      <c r="V9" s="624"/>
      <c r="W9" s="624"/>
      <c r="X9" s="624"/>
      <c r="Y9" s="625"/>
      <c r="Z9" s="626">
        <v>0</v>
      </c>
      <c r="AA9" s="626"/>
      <c r="AB9" s="626"/>
      <c r="AC9" s="626"/>
      <c r="AD9" s="627">
        <v>8050</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678782</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2197291</v>
      </c>
      <c r="CS9" s="624"/>
      <c r="CT9" s="624"/>
      <c r="CU9" s="624"/>
      <c r="CV9" s="624"/>
      <c r="CW9" s="624"/>
      <c r="CX9" s="624"/>
      <c r="CY9" s="625"/>
      <c r="CZ9" s="626">
        <v>14</v>
      </c>
      <c r="DA9" s="626"/>
      <c r="DB9" s="626"/>
      <c r="DC9" s="626"/>
      <c r="DD9" s="632">
        <v>72558</v>
      </c>
      <c r="DE9" s="624"/>
      <c r="DF9" s="624"/>
      <c r="DG9" s="624"/>
      <c r="DH9" s="624"/>
      <c r="DI9" s="624"/>
      <c r="DJ9" s="624"/>
      <c r="DK9" s="624"/>
      <c r="DL9" s="624"/>
      <c r="DM9" s="624"/>
      <c r="DN9" s="624"/>
      <c r="DO9" s="624"/>
      <c r="DP9" s="625"/>
      <c r="DQ9" s="632">
        <v>550605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44306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15168</v>
      </c>
      <c r="CS10" s="624"/>
      <c r="CT10" s="624"/>
      <c r="CU10" s="624"/>
      <c r="CV10" s="624"/>
      <c r="CW10" s="624"/>
      <c r="CX10" s="624"/>
      <c r="CY10" s="625"/>
      <c r="CZ10" s="626">
        <v>0.1</v>
      </c>
      <c r="DA10" s="626"/>
      <c r="DB10" s="626"/>
      <c r="DC10" s="626"/>
      <c r="DD10" s="632">
        <v>910</v>
      </c>
      <c r="DE10" s="624"/>
      <c r="DF10" s="624"/>
      <c r="DG10" s="624"/>
      <c r="DH10" s="624"/>
      <c r="DI10" s="624"/>
      <c r="DJ10" s="624"/>
      <c r="DK10" s="624"/>
      <c r="DL10" s="624"/>
      <c r="DM10" s="624"/>
      <c r="DN10" s="624"/>
      <c r="DO10" s="624"/>
      <c r="DP10" s="625"/>
      <c r="DQ10" s="632">
        <v>13068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501057</v>
      </c>
      <c r="S11" s="624"/>
      <c r="T11" s="624"/>
      <c r="U11" s="624"/>
      <c r="V11" s="624"/>
      <c r="W11" s="624"/>
      <c r="X11" s="624"/>
      <c r="Y11" s="625"/>
      <c r="Z11" s="628">
        <v>3.1</v>
      </c>
      <c r="AA11" s="629"/>
      <c r="AB11" s="629"/>
      <c r="AC11" s="635"/>
      <c r="AD11" s="632">
        <v>501057</v>
      </c>
      <c r="AE11" s="624"/>
      <c r="AF11" s="624"/>
      <c r="AG11" s="624"/>
      <c r="AH11" s="624"/>
      <c r="AI11" s="624"/>
      <c r="AJ11" s="624"/>
      <c r="AK11" s="625"/>
      <c r="AL11" s="628">
        <v>7.7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64776</v>
      </c>
      <c r="BH11" s="624"/>
      <c r="BI11" s="624"/>
      <c r="BJ11" s="624"/>
      <c r="BK11" s="624"/>
      <c r="BL11" s="624"/>
      <c r="BM11" s="624"/>
      <c r="BN11" s="625"/>
      <c r="BO11" s="626">
        <v>3</v>
      </c>
      <c r="BP11" s="626"/>
      <c r="BQ11" s="626"/>
      <c r="BR11" s="626"/>
      <c r="BS11" s="627">
        <v>18501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815079</v>
      </c>
      <c r="CS11" s="624"/>
      <c r="CT11" s="624"/>
      <c r="CU11" s="624"/>
      <c r="CV11" s="624"/>
      <c r="CW11" s="624"/>
      <c r="CX11" s="624"/>
      <c r="CY11" s="625"/>
      <c r="CZ11" s="626">
        <v>5.2</v>
      </c>
      <c r="DA11" s="626"/>
      <c r="DB11" s="626"/>
      <c r="DC11" s="626"/>
      <c r="DD11" s="632">
        <v>394079</v>
      </c>
      <c r="DE11" s="624"/>
      <c r="DF11" s="624"/>
      <c r="DG11" s="624"/>
      <c r="DH11" s="624"/>
      <c r="DI11" s="624"/>
      <c r="DJ11" s="624"/>
      <c r="DK11" s="624"/>
      <c r="DL11" s="624"/>
      <c r="DM11" s="624"/>
      <c r="DN11" s="624"/>
      <c r="DO11" s="624"/>
      <c r="DP11" s="625"/>
      <c r="DQ11" s="632">
        <v>302150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1104824</v>
      </c>
      <c r="BH12" s="624"/>
      <c r="BI12" s="624"/>
      <c r="BJ12" s="624"/>
      <c r="BK12" s="624"/>
      <c r="BL12" s="624"/>
      <c r="BM12" s="624"/>
      <c r="BN12" s="625"/>
      <c r="BO12" s="626">
        <v>50.7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244609</v>
      </c>
      <c r="CS12" s="624"/>
      <c r="CT12" s="624"/>
      <c r="CU12" s="624"/>
      <c r="CV12" s="624"/>
      <c r="CW12" s="624"/>
      <c r="CX12" s="624"/>
      <c r="CY12" s="625"/>
      <c r="CZ12" s="626">
        <v>1.6</v>
      </c>
      <c r="DA12" s="626"/>
      <c r="DB12" s="626"/>
      <c r="DC12" s="626"/>
      <c r="DD12" s="632">
        <v>2420</v>
      </c>
      <c r="DE12" s="624"/>
      <c r="DF12" s="624"/>
      <c r="DG12" s="624"/>
      <c r="DH12" s="624"/>
      <c r="DI12" s="624"/>
      <c r="DJ12" s="624"/>
      <c r="DK12" s="624"/>
      <c r="DL12" s="624"/>
      <c r="DM12" s="624"/>
      <c r="DN12" s="624"/>
      <c r="DO12" s="624"/>
      <c r="DP12" s="625"/>
      <c r="DQ12" s="632">
        <v>131232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1085719</v>
      </c>
      <c r="BH13" s="624"/>
      <c r="BI13" s="624"/>
      <c r="BJ13" s="624"/>
      <c r="BK13" s="624"/>
      <c r="BL13" s="624"/>
      <c r="BM13" s="624"/>
      <c r="BN13" s="625"/>
      <c r="BO13" s="626">
        <v>49.8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1428437</v>
      </c>
      <c r="CS13" s="624"/>
      <c r="CT13" s="624"/>
      <c r="CU13" s="624"/>
      <c r="CV13" s="624"/>
      <c r="CW13" s="624"/>
      <c r="CX13" s="624"/>
      <c r="CY13" s="625"/>
      <c r="CZ13" s="626">
        <v>9.1</v>
      </c>
      <c r="DA13" s="626"/>
      <c r="DB13" s="626"/>
      <c r="DC13" s="626"/>
      <c r="DD13" s="632">
        <v>886873</v>
      </c>
      <c r="DE13" s="624"/>
      <c r="DF13" s="624"/>
      <c r="DG13" s="624"/>
      <c r="DH13" s="624"/>
      <c r="DI13" s="624"/>
      <c r="DJ13" s="624"/>
      <c r="DK13" s="624"/>
      <c r="DL13" s="624"/>
      <c r="DM13" s="624"/>
      <c r="DN13" s="624"/>
      <c r="DO13" s="624"/>
      <c r="DP13" s="625"/>
      <c r="DQ13" s="632">
        <v>539392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743</v>
      </c>
      <c r="S14" s="624"/>
      <c r="T14" s="624"/>
      <c r="U14" s="624"/>
      <c r="V14" s="624"/>
      <c r="W14" s="624"/>
      <c r="X14" s="624"/>
      <c r="Y14" s="625"/>
      <c r="Z14" s="626">
        <v>0</v>
      </c>
      <c r="AA14" s="626"/>
      <c r="AB14" s="626"/>
      <c r="AC14" s="626"/>
      <c r="AD14" s="627">
        <v>743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94690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446429</v>
      </c>
      <c r="CS14" s="624"/>
      <c r="CT14" s="624"/>
      <c r="CU14" s="624"/>
      <c r="CV14" s="624"/>
      <c r="CW14" s="624"/>
      <c r="CX14" s="624"/>
      <c r="CY14" s="625"/>
      <c r="CZ14" s="626">
        <v>2.8</v>
      </c>
      <c r="DA14" s="626"/>
      <c r="DB14" s="626"/>
      <c r="DC14" s="626"/>
      <c r="DD14" s="632">
        <v>59864</v>
      </c>
      <c r="DE14" s="624"/>
      <c r="DF14" s="624"/>
      <c r="DG14" s="624"/>
      <c r="DH14" s="624"/>
      <c r="DI14" s="624"/>
      <c r="DJ14" s="624"/>
      <c r="DK14" s="624"/>
      <c r="DL14" s="624"/>
      <c r="DM14" s="624"/>
      <c r="DN14" s="624"/>
      <c r="DO14" s="624"/>
      <c r="DP14" s="625"/>
      <c r="DQ14" s="632">
        <v>364463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152407</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1193736</v>
      </c>
      <c r="CS15" s="624"/>
      <c r="CT15" s="624"/>
      <c r="CU15" s="624"/>
      <c r="CV15" s="624"/>
      <c r="CW15" s="624"/>
      <c r="CX15" s="624"/>
      <c r="CY15" s="625"/>
      <c r="CZ15" s="626">
        <v>7.6</v>
      </c>
      <c r="DA15" s="626"/>
      <c r="DB15" s="626"/>
      <c r="DC15" s="626"/>
      <c r="DD15" s="632">
        <v>341854</v>
      </c>
      <c r="DE15" s="624"/>
      <c r="DF15" s="624"/>
      <c r="DG15" s="624"/>
      <c r="DH15" s="624"/>
      <c r="DI15" s="624"/>
      <c r="DJ15" s="624"/>
      <c r="DK15" s="624"/>
      <c r="DL15" s="624"/>
      <c r="DM15" s="624"/>
      <c r="DN15" s="624"/>
      <c r="DO15" s="624"/>
      <c r="DP15" s="625"/>
      <c r="DQ15" s="632">
        <v>673894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8296</v>
      </c>
      <c r="S16" s="624"/>
      <c r="T16" s="624"/>
      <c r="U16" s="624"/>
      <c r="V16" s="624"/>
      <c r="W16" s="624"/>
      <c r="X16" s="624"/>
      <c r="Y16" s="625"/>
      <c r="Z16" s="626">
        <v>0.1</v>
      </c>
      <c r="AA16" s="626"/>
      <c r="AB16" s="626"/>
      <c r="AC16" s="626"/>
      <c r="AD16" s="627">
        <v>8296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7477</v>
      </c>
      <c r="BH16" s="624"/>
      <c r="BI16" s="624"/>
      <c r="BJ16" s="624"/>
      <c r="BK16" s="624"/>
      <c r="BL16" s="624"/>
      <c r="BM16" s="624"/>
      <c r="BN16" s="625"/>
      <c r="BO16" s="626">
        <v>0.3</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15791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7689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32398</v>
      </c>
      <c r="S17" s="624"/>
      <c r="T17" s="624"/>
      <c r="U17" s="624"/>
      <c r="V17" s="624"/>
      <c r="W17" s="624"/>
      <c r="X17" s="624"/>
      <c r="Y17" s="625"/>
      <c r="Z17" s="626">
        <v>0.2</v>
      </c>
      <c r="AA17" s="626"/>
      <c r="AB17" s="626"/>
      <c r="AC17" s="626"/>
      <c r="AD17" s="627">
        <v>32398</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1129547</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1059513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13994</v>
      </c>
      <c r="S18" s="624"/>
      <c r="T18" s="624"/>
      <c r="U18" s="624"/>
      <c r="V18" s="624"/>
      <c r="W18" s="624"/>
      <c r="X18" s="624"/>
      <c r="Y18" s="625"/>
      <c r="Z18" s="626">
        <v>0.1</v>
      </c>
      <c r="AA18" s="626"/>
      <c r="AB18" s="626"/>
      <c r="AC18" s="626"/>
      <c r="AD18" s="627">
        <v>13994</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13567</v>
      </c>
      <c r="S19" s="624"/>
      <c r="T19" s="624"/>
      <c r="U19" s="624"/>
      <c r="V19" s="624"/>
      <c r="W19" s="624"/>
      <c r="X19" s="624"/>
      <c r="Y19" s="625"/>
      <c r="Z19" s="626">
        <v>0.1</v>
      </c>
      <c r="AA19" s="626"/>
      <c r="AB19" s="626"/>
      <c r="AC19" s="626"/>
      <c r="AD19" s="627">
        <v>13567</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427</v>
      </c>
      <c r="S20" s="624"/>
      <c r="T20" s="624"/>
      <c r="U20" s="624"/>
      <c r="V20" s="624"/>
      <c r="W20" s="624"/>
      <c r="X20" s="624"/>
      <c r="Y20" s="625"/>
      <c r="Z20" s="626">
        <v>0</v>
      </c>
      <c r="AA20" s="626"/>
      <c r="AB20" s="626"/>
      <c r="AC20" s="626"/>
      <c r="AD20" s="627">
        <v>427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15697600</v>
      </c>
      <c r="CS20" s="624"/>
      <c r="CT20" s="624"/>
      <c r="CU20" s="624"/>
      <c r="CV20" s="624"/>
      <c r="CW20" s="624"/>
      <c r="CX20" s="624"/>
      <c r="CY20" s="625"/>
      <c r="CZ20" s="626">
        <v>100</v>
      </c>
      <c r="DA20" s="626"/>
      <c r="DB20" s="626"/>
      <c r="DC20" s="626"/>
      <c r="DD20" s="632">
        <v>1869459</v>
      </c>
      <c r="DE20" s="624"/>
      <c r="DF20" s="624"/>
      <c r="DG20" s="624"/>
      <c r="DH20" s="624"/>
      <c r="DI20" s="624"/>
      <c r="DJ20" s="624"/>
      <c r="DK20" s="624"/>
      <c r="DL20" s="624"/>
      <c r="DM20" s="624"/>
      <c r="DN20" s="624"/>
      <c r="DO20" s="624"/>
      <c r="DP20" s="625"/>
      <c r="DQ20" s="632">
        <v>8037728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4179189</v>
      </c>
      <c r="S21" s="624"/>
      <c r="T21" s="624"/>
      <c r="U21" s="624"/>
      <c r="V21" s="624"/>
      <c r="W21" s="624"/>
      <c r="X21" s="624"/>
      <c r="Y21" s="625"/>
      <c r="Z21" s="626">
        <v>25.5</v>
      </c>
      <c r="AA21" s="626"/>
      <c r="AB21" s="626"/>
      <c r="AC21" s="626"/>
      <c r="AD21" s="627">
        <v>3603737</v>
      </c>
      <c r="AE21" s="627"/>
      <c r="AF21" s="627"/>
      <c r="AG21" s="627"/>
      <c r="AH21" s="627"/>
      <c r="AI21" s="627"/>
      <c r="AJ21" s="627"/>
      <c r="AK21" s="627"/>
      <c r="AL21" s="628">
        <v>55.4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3603737</v>
      </c>
      <c r="S22" s="624"/>
      <c r="T22" s="624"/>
      <c r="U22" s="624"/>
      <c r="V22" s="624"/>
      <c r="W22" s="624"/>
      <c r="X22" s="624"/>
      <c r="Y22" s="625"/>
      <c r="Z22" s="626">
        <v>22</v>
      </c>
      <c r="AA22" s="626"/>
      <c r="AB22" s="626"/>
      <c r="AC22" s="626"/>
      <c r="AD22" s="627">
        <v>3603737</v>
      </c>
      <c r="AE22" s="627"/>
      <c r="AF22" s="627"/>
      <c r="AG22" s="627"/>
      <c r="AH22" s="627"/>
      <c r="AI22" s="627"/>
      <c r="AJ22" s="627"/>
      <c r="AK22" s="627"/>
      <c r="AL22" s="628">
        <v>55.4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575452</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6112622</v>
      </c>
      <c r="CS24" s="613"/>
      <c r="CT24" s="613"/>
      <c r="CU24" s="613"/>
      <c r="CV24" s="613"/>
      <c r="CW24" s="613"/>
      <c r="CX24" s="613"/>
      <c r="CY24" s="614"/>
      <c r="CZ24" s="617">
        <v>38.9</v>
      </c>
      <c r="DA24" s="618"/>
      <c r="DB24" s="618"/>
      <c r="DC24" s="634"/>
      <c r="DD24" s="658">
        <v>4194001</v>
      </c>
      <c r="DE24" s="613"/>
      <c r="DF24" s="613"/>
      <c r="DG24" s="613"/>
      <c r="DH24" s="613"/>
      <c r="DI24" s="613"/>
      <c r="DJ24" s="613"/>
      <c r="DK24" s="614"/>
      <c r="DL24" s="658">
        <v>3664128</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7061205</v>
      </c>
      <c r="S25" s="624"/>
      <c r="T25" s="624"/>
      <c r="U25" s="624"/>
      <c r="V25" s="624"/>
      <c r="W25" s="624"/>
      <c r="X25" s="624"/>
      <c r="Y25" s="625"/>
      <c r="Z25" s="626">
        <v>43.1</v>
      </c>
      <c r="AA25" s="626"/>
      <c r="AB25" s="626"/>
      <c r="AC25" s="626"/>
      <c r="AD25" s="627">
        <v>6485753</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2225053</v>
      </c>
      <c r="CS25" s="655"/>
      <c r="CT25" s="655"/>
      <c r="CU25" s="655"/>
      <c r="CV25" s="655"/>
      <c r="CW25" s="655"/>
      <c r="CX25" s="655"/>
      <c r="CY25" s="656"/>
      <c r="CZ25" s="628">
        <v>14.2</v>
      </c>
      <c r="DA25" s="653"/>
      <c r="DB25" s="653"/>
      <c r="DC25" s="657"/>
      <c r="DD25" s="632">
        <v>2088656</v>
      </c>
      <c r="DE25" s="655"/>
      <c r="DF25" s="655"/>
      <c r="DG25" s="655"/>
      <c r="DH25" s="655"/>
      <c r="DI25" s="655"/>
      <c r="DJ25" s="655"/>
      <c r="DK25" s="656"/>
      <c r="DL25" s="632">
        <v>1986470</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2087</v>
      </c>
      <c r="S26" s="624"/>
      <c r="T26" s="624"/>
      <c r="U26" s="624"/>
      <c r="V26" s="624"/>
      <c r="W26" s="624"/>
      <c r="X26" s="624"/>
      <c r="Y26" s="625"/>
      <c r="Z26" s="626">
        <v>0</v>
      </c>
      <c r="AA26" s="626"/>
      <c r="AB26" s="626"/>
      <c r="AC26" s="626"/>
      <c r="AD26" s="627">
        <v>2087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1326958</v>
      </c>
      <c r="CS26" s="624"/>
      <c r="CT26" s="624"/>
      <c r="CU26" s="624"/>
      <c r="CV26" s="624"/>
      <c r="CW26" s="624"/>
      <c r="CX26" s="624"/>
      <c r="CY26" s="625"/>
      <c r="CZ26" s="628">
        <v>8.5</v>
      </c>
      <c r="DA26" s="653"/>
      <c r="DB26" s="653"/>
      <c r="DC26" s="657"/>
      <c r="DD26" s="632">
        <v>1273787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39898</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2178969</v>
      </c>
      <c r="BH27" s="624"/>
      <c r="BI27" s="624"/>
      <c r="BJ27" s="624"/>
      <c r="BK27" s="624"/>
      <c r="BL27" s="624"/>
      <c r="BM27" s="624"/>
      <c r="BN27" s="625"/>
      <c r="BO27" s="626">
        <v>100</v>
      </c>
      <c r="BP27" s="626"/>
      <c r="BQ27" s="626"/>
      <c r="BR27" s="626"/>
      <c r="BS27" s="627">
        <v>18501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2758022</v>
      </c>
      <c r="CS27" s="655"/>
      <c r="CT27" s="655"/>
      <c r="CU27" s="655"/>
      <c r="CV27" s="655"/>
      <c r="CW27" s="655"/>
      <c r="CX27" s="655"/>
      <c r="CY27" s="656"/>
      <c r="CZ27" s="628">
        <v>17.600000000000001</v>
      </c>
      <c r="DA27" s="653"/>
      <c r="DB27" s="653"/>
      <c r="DC27" s="657"/>
      <c r="DD27" s="632">
        <v>1045832</v>
      </c>
      <c r="DE27" s="655"/>
      <c r="DF27" s="655"/>
      <c r="DG27" s="655"/>
      <c r="DH27" s="655"/>
      <c r="DI27" s="655"/>
      <c r="DJ27" s="655"/>
      <c r="DK27" s="656"/>
      <c r="DL27" s="632">
        <v>618145</v>
      </c>
      <c r="DM27" s="655"/>
      <c r="DN27" s="655"/>
      <c r="DO27" s="655"/>
      <c r="DP27" s="655"/>
      <c r="DQ27" s="655"/>
      <c r="DR27" s="655"/>
      <c r="DS27" s="655"/>
      <c r="DT27" s="655"/>
      <c r="DU27" s="655"/>
      <c r="DV27" s="656"/>
      <c r="DW27" s="628">
        <v>9.4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79270</v>
      </c>
      <c r="S28" s="624"/>
      <c r="T28" s="624"/>
      <c r="U28" s="624"/>
      <c r="V28" s="624"/>
      <c r="W28" s="624"/>
      <c r="X28" s="624"/>
      <c r="Y28" s="625"/>
      <c r="Z28" s="626">
        <v>0.5</v>
      </c>
      <c r="AA28" s="626"/>
      <c r="AB28" s="626"/>
      <c r="AC28" s="626"/>
      <c r="AD28" s="627">
        <v>6498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1129547</v>
      </c>
      <c r="CS28" s="624"/>
      <c r="CT28" s="624"/>
      <c r="CU28" s="624"/>
      <c r="CV28" s="624"/>
      <c r="CW28" s="624"/>
      <c r="CX28" s="624"/>
      <c r="CY28" s="625"/>
      <c r="CZ28" s="628">
        <v>7.2</v>
      </c>
      <c r="DA28" s="653"/>
      <c r="DB28" s="653"/>
      <c r="DC28" s="657"/>
      <c r="DD28" s="632">
        <v>1059513</v>
      </c>
      <c r="DE28" s="624"/>
      <c r="DF28" s="624"/>
      <c r="DG28" s="624"/>
      <c r="DH28" s="624"/>
      <c r="DI28" s="624"/>
      <c r="DJ28" s="624"/>
      <c r="DK28" s="625"/>
      <c r="DL28" s="632">
        <v>1059513</v>
      </c>
      <c r="DM28" s="624"/>
      <c r="DN28" s="624"/>
      <c r="DO28" s="624"/>
      <c r="DP28" s="624"/>
      <c r="DQ28" s="624"/>
      <c r="DR28" s="624"/>
      <c r="DS28" s="624"/>
      <c r="DT28" s="624"/>
      <c r="DU28" s="624"/>
      <c r="DV28" s="625"/>
      <c r="DW28" s="628">
        <v>16.2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13690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1129243</v>
      </c>
      <c r="CS29" s="655"/>
      <c r="CT29" s="655"/>
      <c r="CU29" s="655"/>
      <c r="CV29" s="655"/>
      <c r="CW29" s="655"/>
      <c r="CX29" s="655"/>
      <c r="CY29" s="656"/>
      <c r="CZ29" s="628">
        <v>7.2</v>
      </c>
      <c r="DA29" s="653"/>
      <c r="DB29" s="653"/>
      <c r="DC29" s="657"/>
      <c r="DD29" s="632">
        <v>1059209</v>
      </c>
      <c r="DE29" s="655"/>
      <c r="DF29" s="655"/>
      <c r="DG29" s="655"/>
      <c r="DH29" s="655"/>
      <c r="DI29" s="655"/>
      <c r="DJ29" s="655"/>
      <c r="DK29" s="656"/>
      <c r="DL29" s="632">
        <v>1059209</v>
      </c>
      <c r="DM29" s="655"/>
      <c r="DN29" s="655"/>
      <c r="DO29" s="655"/>
      <c r="DP29" s="655"/>
      <c r="DQ29" s="655"/>
      <c r="DR29" s="655"/>
      <c r="DS29" s="655"/>
      <c r="DT29" s="655"/>
      <c r="DU29" s="655"/>
      <c r="DV29" s="656"/>
      <c r="DW29" s="628">
        <v>16.2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2350116</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1100703</v>
      </c>
      <c r="CS30" s="624"/>
      <c r="CT30" s="624"/>
      <c r="CU30" s="624"/>
      <c r="CV30" s="624"/>
      <c r="CW30" s="624"/>
      <c r="CX30" s="624"/>
      <c r="CY30" s="625"/>
      <c r="CZ30" s="628">
        <v>7</v>
      </c>
      <c r="DA30" s="653"/>
      <c r="DB30" s="653"/>
      <c r="DC30" s="657"/>
      <c r="DD30" s="632">
        <v>1032832</v>
      </c>
      <c r="DE30" s="624"/>
      <c r="DF30" s="624"/>
      <c r="DG30" s="624"/>
      <c r="DH30" s="624"/>
      <c r="DI30" s="624"/>
      <c r="DJ30" s="624"/>
      <c r="DK30" s="625"/>
      <c r="DL30" s="632">
        <v>1032832</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97.1</v>
      </c>
      <c r="BN31" s="667"/>
      <c r="BO31" s="667"/>
      <c r="BP31" s="667"/>
      <c r="BQ31" s="668"/>
      <c r="BR31" s="679">
        <v>99.3</v>
      </c>
      <c r="BS31" s="667"/>
      <c r="BT31" s="667"/>
      <c r="BU31" s="667"/>
      <c r="BV31" s="667"/>
      <c r="BW31" s="667"/>
      <c r="BX31" s="618">
        <v>97.2</v>
      </c>
      <c r="BY31" s="667"/>
      <c r="BZ31" s="667"/>
      <c r="CA31" s="667"/>
      <c r="CB31" s="668"/>
      <c r="CD31" s="661"/>
      <c r="CE31" s="662"/>
      <c r="CF31" s="620" t="s">
        <v>301</v>
      </c>
      <c r="CG31" s="621"/>
      <c r="CH31" s="621"/>
      <c r="CI31" s="621"/>
      <c r="CJ31" s="621"/>
      <c r="CK31" s="621"/>
      <c r="CL31" s="621"/>
      <c r="CM31" s="621"/>
      <c r="CN31" s="621"/>
      <c r="CO31" s="621"/>
      <c r="CP31" s="621"/>
      <c r="CQ31" s="622"/>
      <c r="CR31" s="623">
        <v>28540</v>
      </c>
      <c r="CS31" s="655"/>
      <c r="CT31" s="655"/>
      <c r="CU31" s="655"/>
      <c r="CV31" s="655"/>
      <c r="CW31" s="655"/>
      <c r="CX31" s="655"/>
      <c r="CY31" s="656"/>
      <c r="CZ31" s="628">
        <v>0.2</v>
      </c>
      <c r="DA31" s="653"/>
      <c r="DB31" s="653"/>
      <c r="DC31" s="657"/>
      <c r="DD31" s="632">
        <v>26377</v>
      </c>
      <c r="DE31" s="655"/>
      <c r="DF31" s="655"/>
      <c r="DG31" s="655"/>
      <c r="DH31" s="655"/>
      <c r="DI31" s="655"/>
      <c r="DJ31" s="655"/>
      <c r="DK31" s="656"/>
      <c r="DL31" s="632">
        <v>26377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1008503</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v>
      </c>
      <c r="BH32" s="655"/>
      <c r="BI32" s="655"/>
      <c r="BJ32" s="655"/>
      <c r="BK32" s="655"/>
      <c r="BL32" s="655"/>
      <c r="BM32" s="629">
        <v>98.4</v>
      </c>
      <c r="BN32" s="655"/>
      <c r="BO32" s="655"/>
      <c r="BP32" s="655"/>
      <c r="BQ32" s="678"/>
      <c r="BR32" s="680">
        <v>99.3</v>
      </c>
      <c r="BS32" s="655"/>
      <c r="BT32" s="655"/>
      <c r="BU32" s="655"/>
      <c r="BV32" s="655"/>
      <c r="BW32" s="655"/>
      <c r="BX32" s="629">
        <v>98.2</v>
      </c>
      <c r="BY32" s="655"/>
      <c r="BZ32" s="655"/>
      <c r="CA32" s="655"/>
      <c r="CB32" s="678"/>
      <c r="CD32" s="663"/>
      <c r="CE32" s="664"/>
      <c r="CF32" s="620" t="s">
        <v>305</v>
      </c>
      <c r="CG32" s="621"/>
      <c r="CH32" s="621"/>
      <c r="CI32" s="621"/>
      <c r="CJ32" s="621"/>
      <c r="CK32" s="621"/>
      <c r="CL32" s="621"/>
      <c r="CM32" s="621"/>
      <c r="CN32" s="621"/>
      <c r="CO32" s="621"/>
      <c r="CP32" s="621"/>
      <c r="CQ32" s="622"/>
      <c r="CR32" s="623">
        <v>304</v>
      </c>
      <c r="CS32" s="624"/>
      <c r="CT32" s="624"/>
      <c r="CU32" s="624"/>
      <c r="CV32" s="624"/>
      <c r="CW32" s="624"/>
      <c r="CX32" s="624"/>
      <c r="CY32" s="625"/>
      <c r="CZ32" s="628">
        <v>0</v>
      </c>
      <c r="DA32" s="653"/>
      <c r="DB32" s="653"/>
      <c r="DC32" s="657"/>
      <c r="DD32" s="632">
        <v>304</v>
      </c>
      <c r="DE32" s="624"/>
      <c r="DF32" s="624"/>
      <c r="DG32" s="624"/>
      <c r="DH32" s="624"/>
      <c r="DI32" s="624"/>
      <c r="DJ32" s="624"/>
      <c r="DK32" s="625"/>
      <c r="DL32" s="632">
        <v>304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21689</v>
      </c>
      <c r="S33" s="624"/>
      <c r="T33" s="624"/>
      <c r="U33" s="624"/>
      <c r="V33" s="624"/>
      <c r="W33" s="624"/>
      <c r="X33" s="624"/>
      <c r="Y33" s="625"/>
      <c r="Z33" s="626">
        <v>0.1</v>
      </c>
      <c r="AA33" s="626"/>
      <c r="AB33" s="626"/>
      <c r="AC33" s="626"/>
      <c r="AD33" s="627">
        <v>16074</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95.6</v>
      </c>
      <c r="BN33" s="682"/>
      <c r="BO33" s="682"/>
      <c r="BP33" s="682"/>
      <c r="BQ33" s="684"/>
      <c r="BR33" s="681">
        <v>99.1</v>
      </c>
      <c r="BS33" s="682"/>
      <c r="BT33" s="682"/>
      <c r="BU33" s="682"/>
      <c r="BV33" s="682"/>
      <c r="BW33" s="682"/>
      <c r="BX33" s="683">
        <v>95.8</v>
      </c>
      <c r="BY33" s="682"/>
      <c r="BZ33" s="682"/>
      <c r="CA33" s="682"/>
      <c r="CB33" s="684"/>
      <c r="CD33" s="620" t="s">
        <v>308</v>
      </c>
      <c r="CE33" s="621"/>
      <c r="CF33" s="621"/>
      <c r="CG33" s="621"/>
      <c r="CH33" s="621"/>
      <c r="CI33" s="621"/>
      <c r="CJ33" s="621"/>
      <c r="CK33" s="621"/>
      <c r="CL33" s="621"/>
      <c r="CM33" s="621"/>
      <c r="CN33" s="621"/>
      <c r="CO33" s="621"/>
      <c r="CP33" s="621"/>
      <c r="CQ33" s="622"/>
      <c r="CR33" s="623">
        <v>7699728</v>
      </c>
      <c r="CS33" s="655"/>
      <c r="CT33" s="655"/>
      <c r="CU33" s="655"/>
      <c r="CV33" s="655"/>
      <c r="CW33" s="655"/>
      <c r="CX33" s="655"/>
      <c r="CY33" s="656"/>
      <c r="CZ33" s="628">
        <v>49.1</v>
      </c>
      <c r="DA33" s="653"/>
      <c r="DB33" s="653"/>
      <c r="DC33" s="657"/>
      <c r="DD33" s="632">
        <v>3647323</v>
      </c>
      <c r="DE33" s="655"/>
      <c r="DF33" s="655"/>
      <c r="DG33" s="655"/>
      <c r="DH33" s="655"/>
      <c r="DI33" s="655"/>
      <c r="DJ33" s="655"/>
      <c r="DK33" s="656"/>
      <c r="DL33" s="632">
        <v>2085054</v>
      </c>
      <c r="DM33" s="655"/>
      <c r="DN33" s="655"/>
      <c r="DO33" s="655"/>
      <c r="DP33" s="655"/>
      <c r="DQ33" s="655"/>
      <c r="DR33" s="655"/>
      <c r="DS33" s="655"/>
      <c r="DT33" s="655"/>
      <c r="DU33" s="655"/>
      <c r="DV33" s="656"/>
      <c r="DW33" s="628">
        <v>31.8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1261685</v>
      </c>
      <c r="S34" s="624"/>
      <c r="T34" s="624"/>
      <c r="U34" s="624"/>
      <c r="V34" s="624"/>
      <c r="W34" s="624"/>
      <c r="X34" s="624"/>
      <c r="Y34" s="625"/>
      <c r="Z34" s="626">
        <v>7.7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1345339</v>
      </c>
      <c r="CS34" s="624"/>
      <c r="CT34" s="624"/>
      <c r="CU34" s="624"/>
      <c r="CV34" s="624"/>
      <c r="CW34" s="624"/>
      <c r="CX34" s="624"/>
      <c r="CY34" s="625"/>
      <c r="CZ34" s="628">
        <v>8.6</v>
      </c>
      <c r="DA34" s="653"/>
      <c r="DB34" s="653"/>
      <c r="DC34" s="657"/>
      <c r="DD34" s="632">
        <v>686112</v>
      </c>
      <c r="DE34" s="624"/>
      <c r="DF34" s="624"/>
      <c r="DG34" s="624"/>
      <c r="DH34" s="624"/>
      <c r="DI34" s="624"/>
      <c r="DJ34" s="624"/>
      <c r="DK34" s="625"/>
      <c r="DL34" s="632">
        <v>542580</v>
      </c>
      <c r="DM34" s="624"/>
      <c r="DN34" s="624"/>
      <c r="DO34" s="624"/>
      <c r="DP34" s="624"/>
      <c r="DQ34" s="624"/>
      <c r="DR34" s="624"/>
      <c r="DS34" s="624"/>
      <c r="DT34" s="624"/>
      <c r="DU34" s="624"/>
      <c r="DV34" s="625"/>
      <c r="DW34" s="628">
        <v>8.3000000000000007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1086184</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86387</v>
      </c>
      <c r="CS35" s="655"/>
      <c r="CT35" s="655"/>
      <c r="CU35" s="655"/>
      <c r="CV35" s="655"/>
      <c r="CW35" s="655"/>
      <c r="CX35" s="655"/>
      <c r="CY35" s="656"/>
      <c r="CZ35" s="628">
        <v>0.6</v>
      </c>
      <c r="DA35" s="653"/>
      <c r="DB35" s="653"/>
      <c r="DC35" s="657"/>
      <c r="DD35" s="632">
        <v>69141</v>
      </c>
      <c r="DE35" s="655"/>
      <c r="DF35" s="655"/>
      <c r="DG35" s="655"/>
      <c r="DH35" s="655"/>
      <c r="DI35" s="655"/>
      <c r="DJ35" s="655"/>
      <c r="DK35" s="656"/>
      <c r="DL35" s="632">
        <v>69141</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791862</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1928808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4575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3187213</v>
      </c>
      <c r="CS36" s="624"/>
      <c r="CT36" s="624"/>
      <c r="CU36" s="624"/>
      <c r="CV36" s="624"/>
      <c r="CW36" s="624"/>
      <c r="CX36" s="624"/>
      <c r="CY36" s="625"/>
      <c r="CZ36" s="628">
        <v>20.3</v>
      </c>
      <c r="DA36" s="653"/>
      <c r="DB36" s="653"/>
      <c r="DC36" s="657"/>
      <c r="DD36" s="632">
        <v>1053667</v>
      </c>
      <c r="DE36" s="624"/>
      <c r="DF36" s="624"/>
      <c r="DG36" s="624"/>
      <c r="DH36" s="624"/>
      <c r="DI36" s="624"/>
      <c r="DJ36" s="624"/>
      <c r="DK36" s="625"/>
      <c r="DL36" s="632">
        <v>513784</v>
      </c>
      <c r="DM36" s="624"/>
      <c r="DN36" s="624"/>
      <c r="DO36" s="624"/>
      <c r="DP36" s="624"/>
      <c r="DQ36" s="624"/>
      <c r="DR36" s="624"/>
      <c r="DS36" s="624"/>
      <c r="DT36" s="624"/>
      <c r="DU36" s="624"/>
      <c r="DV36" s="625"/>
      <c r="DW36" s="628">
        <v>7.8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203919</v>
      </c>
      <c r="S37" s="624"/>
      <c r="T37" s="624"/>
      <c r="U37" s="624"/>
      <c r="V37" s="624"/>
      <c r="W37" s="624"/>
      <c r="X37" s="624"/>
      <c r="Y37" s="625"/>
      <c r="Z37" s="626">
        <v>1.2</v>
      </c>
      <c r="AA37" s="626"/>
      <c r="AB37" s="626"/>
      <c r="AC37" s="626"/>
      <c r="AD37" s="627">
        <v>17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429511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-87769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1566370</v>
      </c>
      <c r="CS37" s="655"/>
      <c r="CT37" s="655"/>
      <c r="CU37" s="655"/>
      <c r="CV37" s="655"/>
      <c r="CW37" s="655"/>
      <c r="CX37" s="655"/>
      <c r="CY37" s="656"/>
      <c r="CZ37" s="628">
        <v>10</v>
      </c>
      <c r="DA37" s="653"/>
      <c r="DB37" s="653"/>
      <c r="DC37" s="657"/>
      <c r="DD37" s="632">
        <v>144870</v>
      </c>
      <c r="DE37" s="655"/>
      <c r="DF37" s="655"/>
      <c r="DG37" s="655"/>
      <c r="DH37" s="655"/>
      <c r="DI37" s="655"/>
      <c r="DJ37" s="655"/>
      <c r="DK37" s="656"/>
      <c r="DL37" s="632">
        <v>138468</v>
      </c>
      <c r="DM37" s="655"/>
      <c r="DN37" s="655"/>
      <c r="DO37" s="655"/>
      <c r="DP37" s="655"/>
      <c r="DQ37" s="655"/>
      <c r="DR37" s="655"/>
      <c r="DS37" s="655"/>
      <c r="DT37" s="655"/>
      <c r="DU37" s="655"/>
      <c r="DV37" s="656"/>
      <c r="DW37" s="628">
        <v>2.1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2448481</v>
      </c>
      <c r="S38" s="624"/>
      <c r="T38" s="624"/>
      <c r="U38" s="624"/>
      <c r="V38" s="624"/>
      <c r="W38" s="624"/>
      <c r="X38" s="624"/>
      <c r="Y38" s="625"/>
      <c r="Z38" s="626">
        <v>15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132156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3341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1364914</v>
      </c>
      <c r="CS38" s="624"/>
      <c r="CT38" s="624"/>
      <c r="CU38" s="624"/>
      <c r="CV38" s="624"/>
      <c r="CW38" s="624"/>
      <c r="CX38" s="624"/>
      <c r="CY38" s="625"/>
      <c r="CZ38" s="628">
        <v>8.6999999999999993</v>
      </c>
      <c r="DA38" s="653"/>
      <c r="DB38" s="653"/>
      <c r="DC38" s="657"/>
      <c r="DD38" s="632">
        <v>1113543</v>
      </c>
      <c r="DE38" s="624"/>
      <c r="DF38" s="624"/>
      <c r="DG38" s="624"/>
      <c r="DH38" s="624"/>
      <c r="DI38" s="624"/>
      <c r="DJ38" s="624"/>
      <c r="DK38" s="625"/>
      <c r="DL38" s="632">
        <v>959549</v>
      </c>
      <c r="DM38" s="624"/>
      <c r="DN38" s="624"/>
      <c r="DO38" s="624"/>
      <c r="DP38" s="624"/>
      <c r="DQ38" s="624"/>
      <c r="DR38" s="624"/>
      <c r="DS38" s="624"/>
      <c r="DT38" s="624"/>
      <c r="DU38" s="624"/>
      <c r="DV38" s="625"/>
      <c r="DW38" s="628">
        <v>14.7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2227</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4889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1610383</v>
      </c>
      <c r="CS39" s="655"/>
      <c r="CT39" s="655"/>
      <c r="CU39" s="655"/>
      <c r="CV39" s="655"/>
      <c r="CW39" s="655"/>
      <c r="CX39" s="655"/>
      <c r="CY39" s="656"/>
      <c r="CZ39" s="628">
        <v>10.3</v>
      </c>
      <c r="DA39" s="653"/>
      <c r="DB39" s="653"/>
      <c r="DC39" s="657"/>
      <c r="DD39" s="632">
        <v>724860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39081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105492</v>
      </c>
      <c r="CS40" s="624"/>
      <c r="CT40" s="624"/>
      <c r="CU40" s="624"/>
      <c r="CV40" s="624"/>
      <c r="CW40" s="624"/>
      <c r="CX40" s="624"/>
      <c r="CY40" s="625"/>
      <c r="CZ40" s="628">
        <v>0.7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16368589</v>
      </c>
      <c r="S41" s="696"/>
      <c r="T41" s="696"/>
      <c r="U41" s="696"/>
      <c r="V41" s="696"/>
      <c r="W41" s="696"/>
      <c r="X41" s="696"/>
      <c r="Y41" s="700"/>
      <c r="Z41" s="701">
        <v>100</v>
      </c>
      <c r="AA41" s="701"/>
      <c r="AB41" s="701"/>
      <c r="AC41" s="701"/>
      <c r="AD41" s="702">
        <v>6510429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324783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1040131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511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1885250</v>
      </c>
      <c r="CS42" s="655"/>
      <c r="CT42" s="655"/>
      <c r="CU42" s="655"/>
      <c r="CV42" s="655"/>
      <c r="CW42" s="655"/>
      <c r="CX42" s="655"/>
      <c r="CY42" s="656"/>
      <c r="CZ42" s="628">
        <v>12</v>
      </c>
      <c r="DA42" s="653"/>
      <c r="DB42" s="653"/>
      <c r="DC42" s="657"/>
      <c r="DD42" s="632">
        <v>196404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115689</v>
      </c>
      <c r="CS43" s="655"/>
      <c r="CT43" s="655"/>
      <c r="CU43" s="655"/>
      <c r="CV43" s="655"/>
      <c r="CW43" s="655"/>
      <c r="CX43" s="655"/>
      <c r="CY43" s="656"/>
      <c r="CZ43" s="628">
        <v>0.7</v>
      </c>
      <c r="DA43" s="653"/>
      <c r="DB43" s="653"/>
      <c r="DC43" s="657"/>
      <c r="DD43" s="632">
        <v>111789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1869459</v>
      </c>
      <c r="CS44" s="624"/>
      <c r="CT44" s="624"/>
      <c r="CU44" s="624"/>
      <c r="CV44" s="624"/>
      <c r="CW44" s="624"/>
      <c r="CX44" s="624"/>
      <c r="CY44" s="625"/>
      <c r="CZ44" s="628">
        <v>11.9</v>
      </c>
      <c r="DA44" s="629"/>
      <c r="DB44" s="629"/>
      <c r="DC44" s="635"/>
      <c r="DD44" s="632">
        <v>188715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1150874</v>
      </c>
      <c r="CS45" s="655"/>
      <c r="CT45" s="655"/>
      <c r="CU45" s="655"/>
      <c r="CV45" s="655"/>
      <c r="CW45" s="655"/>
      <c r="CX45" s="655"/>
      <c r="CY45" s="656"/>
      <c r="CZ45" s="628">
        <v>7.3</v>
      </c>
      <c r="DA45" s="653"/>
      <c r="DB45" s="653"/>
      <c r="DC45" s="657"/>
      <c r="DD45" s="632">
        <v>75402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667120</v>
      </c>
      <c r="CS46" s="624"/>
      <c r="CT46" s="624"/>
      <c r="CU46" s="624"/>
      <c r="CV46" s="624"/>
      <c r="CW46" s="624"/>
      <c r="CX46" s="624"/>
      <c r="CY46" s="625"/>
      <c r="CZ46" s="628">
        <v>4.2</v>
      </c>
      <c r="DA46" s="629"/>
      <c r="DB46" s="629"/>
      <c r="DC46" s="635"/>
      <c r="DD46" s="632">
        <v>106448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15791</v>
      </c>
      <c r="CS47" s="655"/>
      <c r="CT47" s="655"/>
      <c r="CU47" s="655"/>
      <c r="CV47" s="655"/>
      <c r="CW47" s="655"/>
      <c r="CX47" s="655"/>
      <c r="CY47" s="656"/>
      <c r="CZ47" s="628">
        <v>0.1</v>
      </c>
      <c r="DA47" s="653"/>
      <c r="DB47" s="653"/>
      <c r="DC47" s="657"/>
      <c r="DD47" s="632">
        <v>7689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15697600</v>
      </c>
      <c r="CS49" s="682"/>
      <c r="CT49" s="682"/>
      <c r="CU49" s="682"/>
      <c r="CV49" s="682"/>
      <c r="CW49" s="682"/>
      <c r="CX49" s="682"/>
      <c r="CY49" s="711"/>
      <c r="CZ49" s="703">
        <v>100</v>
      </c>
      <c r="DA49" s="712"/>
      <c r="DB49" s="712"/>
      <c r="DC49" s="713"/>
      <c r="DD49" s="714">
        <v>8037728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LksILk2uPhK7AcMxEai/dXFQMLQvftjnuab/BfpxauC/h7XT0G7Sjn88NbPCF5Di3WQQKUN+VOmMh2EaH1y/w==" saltValue="BQnuIXFbmTM6sunoHTuV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16385</v>
      </c>
      <c r="R7" s="753"/>
      <c r="S7" s="753"/>
      <c r="T7" s="753"/>
      <c r="U7" s="753"/>
      <c r="V7" s="753">
        <v>15714</v>
      </c>
      <c r="W7" s="753"/>
      <c r="X7" s="753"/>
      <c r="Y7" s="753"/>
      <c r="Z7" s="753"/>
      <c r="AA7" s="753">
        <v>671</v>
      </c>
      <c r="AB7" s="753"/>
      <c r="AC7" s="753"/>
      <c r="AD7" s="753"/>
      <c r="AE7" s="754"/>
      <c r="AF7" s="755">
        <v>663</v>
      </c>
      <c r="AG7" s="756"/>
      <c r="AH7" s="756"/>
      <c r="AI7" s="756"/>
      <c r="AJ7" s="757"/>
      <c r="AK7" s="758">
        <v>1086</v>
      </c>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-4</v>
      </c>
      <c r="CI7" s="744"/>
      <c r="CJ7" s="744"/>
      <c r="CK7" s="744"/>
      <c r="CL7" s="745"/>
      <c r="CM7" s="743">
        <v>211</v>
      </c>
      <c r="CN7" s="744"/>
      <c r="CO7" s="744"/>
      <c r="CP7" s="744"/>
      <c r="CQ7" s="745"/>
      <c r="CR7" s="743">
        <v>15</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3</v>
      </c>
      <c r="CI8" s="777"/>
      <c r="CJ8" s="777"/>
      <c r="CK8" s="777"/>
      <c r="CL8" s="778"/>
      <c r="CM8" s="776">
        <v>30</v>
      </c>
      <c r="CN8" s="777"/>
      <c r="CO8" s="777"/>
      <c r="CP8" s="777"/>
      <c r="CQ8" s="778"/>
      <c r="CR8" s="776">
        <v>80</v>
      </c>
      <c r="CS8" s="777"/>
      <c r="CT8" s="777"/>
      <c r="CU8" s="777"/>
      <c r="CV8" s="778"/>
      <c r="CW8" s="776" t="s">
        <v>565</v>
      </c>
      <c r="CX8" s="777"/>
      <c r="CY8" s="777"/>
      <c r="CZ8" s="777"/>
      <c r="DA8" s="778"/>
      <c r="DB8" s="776" t="s">
        <v>565</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566</v>
      </c>
      <c r="BS9" s="773" t="s">
        <v>559</v>
      </c>
      <c r="BT9" s="774"/>
      <c r="BU9" s="774"/>
      <c r="BV9" s="774"/>
      <c r="BW9" s="774"/>
      <c r="BX9" s="774"/>
      <c r="BY9" s="774"/>
      <c r="BZ9" s="774"/>
      <c r="CA9" s="774"/>
      <c r="CB9" s="774"/>
      <c r="CC9" s="774"/>
      <c r="CD9" s="774"/>
      <c r="CE9" s="774"/>
      <c r="CF9" s="774"/>
      <c r="CG9" s="775"/>
      <c r="CH9" s="776">
        <v>9</v>
      </c>
      <c r="CI9" s="777"/>
      <c r="CJ9" s="777"/>
      <c r="CK9" s="777"/>
      <c r="CL9" s="778"/>
      <c r="CM9" s="776">
        <v>-38</v>
      </c>
      <c r="CN9" s="777"/>
      <c r="CO9" s="777"/>
      <c r="CP9" s="777"/>
      <c r="CQ9" s="778"/>
      <c r="CR9" s="776">
        <v>26</v>
      </c>
      <c r="CS9" s="777"/>
      <c r="CT9" s="777"/>
      <c r="CU9" s="777"/>
      <c r="CV9" s="778"/>
      <c r="CW9" s="776" t="s">
        <v>565</v>
      </c>
      <c r="CX9" s="777"/>
      <c r="CY9" s="777"/>
      <c r="CZ9" s="777"/>
      <c r="DA9" s="778"/>
      <c r="DB9" s="776">
        <v>50</v>
      </c>
      <c r="DC9" s="777"/>
      <c r="DD9" s="777"/>
      <c r="DE9" s="777"/>
      <c r="DF9" s="778"/>
      <c r="DG9" s="776" t="s">
        <v>564</v>
      </c>
      <c r="DH9" s="777"/>
      <c r="DI9" s="777"/>
      <c r="DJ9" s="777"/>
      <c r="DK9" s="778"/>
      <c r="DL9" s="776">
        <v>87</v>
      </c>
      <c r="DM9" s="777"/>
      <c r="DN9" s="777"/>
      <c r="DO9" s="777"/>
      <c r="DP9" s="778"/>
      <c r="DQ9" s="776">
        <v>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560</v>
      </c>
      <c r="BT10" s="774"/>
      <c r="BU10" s="774"/>
      <c r="BV10" s="774"/>
      <c r="BW10" s="774"/>
      <c r="BX10" s="774"/>
      <c r="BY10" s="774"/>
      <c r="BZ10" s="774"/>
      <c r="CA10" s="774"/>
      <c r="CB10" s="774"/>
      <c r="CC10" s="774"/>
      <c r="CD10" s="774"/>
      <c r="CE10" s="774"/>
      <c r="CF10" s="774"/>
      <c r="CG10" s="775"/>
      <c r="CH10" s="776">
        <v>34</v>
      </c>
      <c r="CI10" s="777"/>
      <c r="CJ10" s="777"/>
      <c r="CK10" s="777"/>
      <c r="CL10" s="778"/>
      <c r="CM10" s="776">
        <v>683</v>
      </c>
      <c r="CN10" s="777"/>
      <c r="CO10" s="777"/>
      <c r="CP10" s="777"/>
      <c r="CQ10" s="778"/>
      <c r="CR10" s="776">
        <v>15</v>
      </c>
      <c r="CS10" s="777"/>
      <c r="CT10" s="777"/>
      <c r="CU10" s="777"/>
      <c r="CV10" s="778"/>
      <c r="CW10" s="776" t="s">
        <v>565</v>
      </c>
      <c r="CX10" s="777"/>
      <c r="CY10" s="777"/>
      <c r="CZ10" s="777"/>
      <c r="DA10" s="778"/>
      <c r="DB10" s="776" t="s">
        <v>565</v>
      </c>
      <c r="DC10" s="777"/>
      <c r="DD10" s="777"/>
      <c r="DE10" s="777"/>
      <c r="DF10" s="778"/>
      <c r="DG10" s="776" t="s">
        <v>564</v>
      </c>
      <c r="DH10" s="777"/>
      <c r="DI10" s="777"/>
      <c r="DJ10" s="777"/>
      <c r="DK10" s="778"/>
      <c r="DL10" s="776" t="s">
        <v>564</v>
      </c>
      <c r="DM10" s="777"/>
      <c r="DN10" s="777"/>
      <c r="DO10" s="777"/>
      <c r="DP10" s="778"/>
      <c r="DQ10" s="776" t="s">
        <v>564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561</v>
      </c>
      <c r="BT11" s="774"/>
      <c r="BU11" s="774"/>
      <c r="BV11" s="774"/>
      <c r="BW11" s="774"/>
      <c r="BX11" s="774"/>
      <c r="BY11" s="774"/>
      <c r="BZ11" s="774"/>
      <c r="CA11" s="774"/>
      <c r="CB11" s="774"/>
      <c r="CC11" s="774"/>
      <c r="CD11" s="774"/>
      <c r="CE11" s="774"/>
      <c r="CF11" s="774"/>
      <c r="CG11" s="775"/>
      <c r="CH11" s="776">
        <v>0</v>
      </c>
      <c r="CI11" s="777"/>
      <c r="CJ11" s="777"/>
      <c r="CK11" s="777"/>
      <c r="CL11" s="778"/>
      <c r="CM11" s="776">
        <v>10</v>
      </c>
      <c r="CN11" s="777"/>
      <c r="CO11" s="777"/>
      <c r="CP11" s="777"/>
      <c r="CQ11" s="778"/>
      <c r="CR11" s="776">
        <v>2</v>
      </c>
      <c r="CS11" s="777"/>
      <c r="CT11" s="777"/>
      <c r="CU11" s="777"/>
      <c r="CV11" s="778"/>
      <c r="CW11" s="776" t="s">
        <v>565</v>
      </c>
      <c r="CX11" s="777"/>
      <c r="CY11" s="777"/>
      <c r="CZ11" s="777"/>
      <c r="DA11" s="778"/>
      <c r="DB11" s="776" t="s">
        <v>565</v>
      </c>
      <c r="DC11" s="777"/>
      <c r="DD11" s="777"/>
      <c r="DE11" s="777"/>
      <c r="DF11" s="778"/>
      <c r="DG11" s="776" t="s">
        <v>564</v>
      </c>
      <c r="DH11" s="777"/>
      <c r="DI11" s="777"/>
      <c r="DJ11" s="777"/>
      <c r="DK11" s="778"/>
      <c r="DL11" s="776" t="s">
        <v>564</v>
      </c>
      <c r="DM11" s="777"/>
      <c r="DN11" s="777"/>
      <c r="DO11" s="777"/>
      <c r="DP11" s="778"/>
      <c r="DQ11" s="776" t="s">
        <v>564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562</v>
      </c>
      <c r="BT12" s="774"/>
      <c r="BU12" s="774"/>
      <c r="BV12" s="774"/>
      <c r="BW12" s="774"/>
      <c r="BX12" s="774"/>
      <c r="BY12" s="774"/>
      <c r="BZ12" s="774"/>
      <c r="CA12" s="774"/>
      <c r="CB12" s="774"/>
      <c r="CC12" s="774"/>
      <c r="CD12" s="774"/>
      <c r="CE12" s="774"/>
      <c r="CF12" s="774"/>
      <c r="CG12" s="775"/>
      <c r="CH12" s="776">
        <v>-14</v>
      </c>
      <c r="CI12" s="777"/>
      <c r="CJ12" s="777"/>
      <c r="CK12" s="777"/>
      <c r="CL12" s="778"/>
      <c r="CM12" s="776">
        <v>236</v>
      </c>
      <c r="CN12" s="777"/>
      <c r="CO12" s="777"/>
      <c r="CP12" s="777"/>
      <c r="CQ12" s="778"/>
      <c r="CR12" s="776">
        <v>13</v>
      </c>
      <c r="CS12" s="777"/>
      <c r="CT12" s="777"/>
      <c r="CU12" s="777"/>
      <c r="CV12" s="778"/>
      <c r="CW12" s="776" t="s">
        <v>565</v>
      </c>
      <c r="CX12" s="777"/>
      <c r="CY12" s="777"/>
      <c r="CZ12" s="777"/>
      <c r="DA12" s="778"/>
      <c r="DB12" s="776" t="s">
        <v>565</v>
      </c>
      <c r="DC12" s="777"/>
      <c r="DD12" s="777"/>
      <c r="DE12" s="777"/>
      <c r="DF12" s="778"/>
      <c r="DG12" s="776" t="s">
        <v>564</v>
      </c>
      <c r="DH12" s="777"/>
      <c r="DI12" s="777"/>
      <c r="DJ12" s="777"/>
      <c r="DK12" s="778"/>
      <c r="DL12" s="776" t="s">
        <v>564</v>
      </c>
      <c r="DM12" s="777"/>
      <c r="DN12" s="777"/>
      <c r="DO12" s="777"/>
      <c r="DP12" s="778"/>
      <c r="DQ12" s="776" t="s">
        <v>564</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t="s">
        <v>566</v>
      </c>
      <c r="BS13" s="773" t="s">
        <v>563</v>
      </c>
      <c r="BT13" s="774"/>
      <c r="BU13" s="774"/>
      <c r="BV13" s="774"/>
      <c r="BW13" s="774"/>
      <c r="BX13" s="774"/>
      <c r="BY13" s="774"/>
      <c r="BZ13" s="774"/>
      <c r="CA13" s="774"/>
      <c r="CB13" s="774"/>
      <c r="CC13" s="774"/>
      <c r="CD13" s="774"/>
      <c r="CE13" s="774"/>
      <c r="CF13" s="774"/>
      <c r="CG13" s="775"/>
      <c r="CH13" s="776">
        <v>-9</v>
      </c>
      <c r="CI13" s="777"/>
      <c r="CJ13" s="777"/>
      <c r="CK13" s="777"/>
      <c r="CL13" s="778"/>
      <c r="CM13" s="776">
        <v>139</v>
      </c>
      <c r="CN13" s="777"/>
      <c r="CO13" s="777"/>
      <c r="CP13" s="777"/>
      <c r="CQ13" s="778"/>
      <c r="CR13" s="776">
        <v>5</v>
      </c>
      <c r="CS13" s="777"/>
      <c r="CT13" s="777"/>
      <c r="CU13" s="777"/>
      <c r="CV13" s="778"/>
      <c r="CW13" s="776" t="s">
        <v>565</v>
      </c>
      <c r="CX13" s="777"/>
      <c r="CY13" s="777"/>
      <c r="CZ13" s="777"/>
      <c r="DA13" s="778"/>
      <c r="DB13" s="776" t="s">
        <v>565</v>
      </c>
      <c r="DC13" s="777"/>
      <c r="DD13" s="777"/>
      <c r="DE13" s="777"/>
      <c r="DF13" s="778"/>
      <c r="DG13" s="776" t="s">
        <v>564</v>
      </c>
      <c r="DH13" s="777"/>
      <c r="DI13" s="777"/>
      <c r="DJ13" s="777"/>
      <c r="DK13" s="778"/>
      <c r="DL13" s="776">
        <v>10</v>
      </c>
      <c r="DM13" s="777"/>
      <c r="DN13" s="777"/>
      <c r="DO13" s="777"/>
      <c r="DP13" s="778"/>
      <c r="DQ13" s="776">
        <v>1</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663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3342</v>
      </c>
      <c r="R28" s="823"/>
      <c r="S28" s="823"/>
      <c r="T28" s="823"/>
      <c r="U28" s="823"/>
      <c r="V28" s="823">
        <v>3337</v>
      </c>
      <c r="W28" s="823"/>
      <c r="X28" s="823"/>
      <c r="Y28" s="823"/>
      <c r="Z28" s="823"/>
      <c r="AA28" s="823">
        <v>5</v>
      </c>
      <c r="AB28" s="823"/>
      <c r="AC28" s="823"/>
      <c r="AD28" s="823"/>
      <c r="AE28" s="824"/>
      <c r="AF28" s="825">
        <v>5</v>
      </c>
      <c r="AG28" s="823"/>
      <c r="AH28" s="823"/>
      <c r="AI28" s="823"/>
      <c r="AJ28" s="826"/>
      <c r="AK28" s="827">
        <v>285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3048</v>
      </c>
      <c r="R29" s="784"/>
      <c r="S29" s="784"/>
      <c r="T29" s="784"/>
      <c r="U29" s="784"/>
      <c r="V29" s="784">
        <v>2792</v>
      </c>
      <c r="W29" s="784"/>
      <c r="X29" s="784"/>
      <c r="Y29" s="784"/>
      <c r="Z29" s="784"/>
      <c r="AA29" s="784">
        <v>256</v>
      </c>
      <c r="AB29" s="784"/>
      <c r="AC29" s="784"/>
      <c r="AD29" s="784"/>
      <c r="AE29" s="785"/>
      <c r="AF29" s="786">
        <v>256</v>
      </c>
      <c r="AG29" s="787"/>
      <c r="AH29" s="787"/>
      <c r="AI29" s="787"/>
      <c r="AJ29" s="788"/>
      <c r="AK29" s="834">
        <v>510</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405</v>
      </c>
      <c r="R30" s="784"/>
      <c r="S30" s="784"/>
      <c r="T30" s="784"/>
      <c r="U30" s="784"/>
      <c r="V30" s="784">
        <v>402</v>
      </c>
      <c r="W30" s="784"/>
      <c r="X30" s="784"/>
      <c r="Y30" s="784"/>
      <c r="Z30" s="784"/>
      <c r="AA30" s="784">
        <v>3</v>
      </c>
      <c r="AB30" s="784"/>
      <c r="AC30" s="784"/>
      <c r="AD30" s="784"/>
      <c r="AE30" s="785"/>
      <c r="AF30" s="786">
        <v>3</v>
      </c>
      <c r="AG30" s="787"/>
      <c r="AH30" s="787"/>
      <c r="AI30" s="787"/>
      <c r="AJ30" s="788"/>
      <c r="AK30" s="834">
        <v>123</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401</v>
      </c>
      <c r="R31" s="784"/>
      <c r="S31" s="784"/>
      <c r="T31" s="784"/>
      <c r="U31" s="784"/>
      <c r="V31" s="784">
        <v>348</v>
      </c>
      <c r="W31" s="784"/>
      <c r="X31" s="784"/>
      <c r="Y31" s="784"/>
      <c r="Z31" s="784"/>
      <c r="AA31" s="784">
        <v>54</v>
      </c>
      <c r="AB31" s="784"/>
      <c r="AC31" s="784"/>
      <c r="AD31" s="784"/>
      <c r="AE31" s="785"/>
      <c r="AF31" s="786">
        <v>609</v>
      </c>
      <c r="AG31" s="787"/>
      <c r="AH31" s="787"/>
      <c r="AI31" s="787"/>
      <c r="AJ31" s="788"/>
      <c r="AK31" s="834">
        <v>1</v>
      </c>
      <c r="AL31" s="830"/>
      <c r="AM31" s="830"/>
      <c r="AN31" s="830"/>
      <c r="AO31" s="830"/>
      <c r="AP31" s="830">
        <v>1675</v>
      </c>
      <c r="AQ31" s="830"/>
      <c r="AR31" s="830"/>
      <c r="AS31" s="830"/>
      <c r="AT31" s="830"/>
      <c r="AU31" s="830">
        <v>2</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700</v>
      </c>
      <c r="R32" s="784"/>
      <c r="S32" s="784"/>
      <c r="T32" s="784"/>
      <c r="U32" s="784"/>
      <c r="V32" s="784">
        <v>712</v>
      </c>
      <c r="W32" s="784"/>
      <c r="X32" s="784"/>
      <c r="Y32" s="784"/>
      <c r="Z32" s="784"/>
      <c r="AA32" s="784">
        <v>-12</v>
      </c>
      <c r="AB32" s="784"/>
      <c r="AC32" s="784"/>
      <c r="AD32" s="784"/>
      <c r="AE32" s="785"/>
      <c r="AF32" s="786">
        <v>537</v>
      </c>
      <c r="AG32" s="787"/>
      <c r="AH32" s="787"/>
      <c r="AI32" s="787"/>
      <c r="AJ32" s="788"/>
      <c r="AK32" s="834">
        <v>118</v>
      </c>
      <c r="AL32" s="830"/>
      <c r="AM32" s="830"/>
      <c r="AN32" s="830"/>
      <c r="AO32" s="830"/>
      <c r="AP32" s="830">
        <v>400</v>
      </c>
      <c r="AQ32" s="830"/>
      <c r="AR32" s="830"/>
      <c r="AS32" s="830"/>
      <c r="AT32" s="830"/>
      <c r="AU32" s="830">
        <v>232</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819</v>
      </c>
      <c r="R33" s="784"/>
      <c r="S33" s="784"/>
      <c r="T33" s="784"/>
      <c r="U33" s="784"/>
      <c r="V33" s="784">
        <v>683</v>
      </c>
      <c r="W33" s="784"/>
      <c r="X33" s="784"/>
      <c r="Y33" s="784"/>
      <c r="Z33" s="784"/>
      <c r="AA33" s="784">
        <v>136</v>
      </c>
      <c r="AB33" s="784"/>
      <c r="AC33" s="784"/>
      <c r="AD33" s="784"/>
      <c r="AE33" s="785"/>
      <c r="AF33" s="786">
        <v>71</v>
      </c>
      <c r="AG33" s="787"/>
      <c r="AH33" s="787"/>
      <c r="AI33" s="787"/>
      <c r="AJ33" s="788"/>
      <c r="AK33" s="834">
        <v>402</v>
      </c>
      <c r="AL33" s="830"/>
      <c r="AM33" s="830"/>
      <c r="AN33" s="830"/>
      <c r="AO33" s="830"/>
      <c r="AP33" s="830">
        <v>2364</v>
      </c>
      <c r="AQ33" s="830"/>
      <c r="AR33" s="830"/>
      <c r="AS33" s="830"/>
      <c r="AT33" s="830"/>
      <c r="AU33" s="830">
        <v>2047</v>
      </c>
      <c r="AV33" s="830"/>
      <c r="AW33" s="830"/>
      <c r="AX33" s="830"/>
      <c r="AY33" s="830"/>
      <c r="AZ33" s="831" t="s">
        <v>546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1480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12036</v>
      </c>
      <c r="R69" s="830"/>
      <c r="S69" s="830"/>
      <c r="T69" s="830"/>
      <c r="U69" s="830"/>
      <c r="V69" s="830">
        <v>11957</v>
      </c>
      <c r="W69" s="830"/>
      <c r="X69" s="830"/>
      <c r="Y69" s="830"/>
      <c r="Z69" s="830"/>
      <c r="AA69" s="830">
        <v>79</v>
      </c>
      <c r="AB69" s="830"/>
      <c r="AC69" s="830"/>
      <c r="AD69" s="830"/>
      <c r="AE69" s="830"/>
      <c r="AF69" s="830">
        <v>79</v>
      </c>
      <c r="AG69" s="830"/>
      <c r="AH69" s="830"/>
      <c r="AI69" s="830"/>
      <c r="AJ69" s="830"/>
      <c r="AK69" s="830" t="s">
        <v>546</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230</v>
      </c>
      <c r="R70" s="830"/>
      <c r="S70" s="830"/>
      <c r="T70" s="830"/>
      <c r="U70" s="830"/>
      <c r="V70" s="830">
        <v>220</v>
      </c>
      <c r="W70" s="830"/>
      <c r="X70" s="830"/>
      <c r="Y70" s="830"/>
      <c r="Z70" s="830"/>
      <c r="AA70" s="830">
        <v>10</v>
      </c>
      <c r="AB70" s="830"/>
      <c r="AC70" s="830"/>
      <c r="AD70" s="830"/>
      <c r="AE70" s="830"/>
      <c r="AF70" s="830">
        <v>10</v>
      </c>
      <c r="AG70" s="830"/>
      <c r="AH70" s="830"/>
      <c r="AI70" s="830"/>
      <c r="AJ70" s="830"/>
      <c r="AK70" s="830" t="s">
        <v>546</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110</v>
      </c>
      <c r="R71" s="830"/>
      <c r="S71" s="830"/>
      <c r="T71" s="830"/>
      <c r="U71" s="830"/>
      <c r="V71" s="830">
        <v>93</v>
      </c>
      <c r="W71" s="830"/>
      <c r="X71" s="830"/>
      <c r="Y71" s="830"/>
      <c r="Z71" s="830"/>
      <c r="AA71" s="830">
        <v>17</v>
      </c>
      <c r="AB71" s="830"/>
      <c r="AC71" s="830"/>
      <c r="AD71" s="830"/>
      <c r="AE71" s="830"/>
      <c r="AF71" s="830">
        <v>17</v>
      </c>
      <c r="AG71" s="830"/>
      <c r="AH71" s="830"/>
      <c r="AI71" s="830"/>
      <c r="AJ71" s="830"/>
      <c r="AK71" s="830" t="s">
        <v>546</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293727</v>
      </c>
      <c r="R72" s="830"/>
      <c r="S72" s="830"/>
      <c r="T72" s="830"/>
      <c r="U72" s="830"/>
      <c r="V72" s="830">
        <v>290111</v>
      </c>
      <c r="W72" s="830"/>
      <c r="X72" s="830"/>
      <c r="Y72" s="830"/>
      <c r="Z72" s="830"/>
      <c r="AA72" s="830">
        <v>3616</v>
      </c>
      <c r="AB72" s="830"/>
      <c r="AC72" s="830"/>
      <c r="AD72" s="830"/>
      <c r="AE72" s="830"/>
      <c r="AF72" s="830">
        <v>3616</v>
      </c>
      <c r="AG72" s="830"/>
      <c r="AH72" s="830"/>
      <c r="AI72" s="830"/>
      <c r="AJ72" s="830"/>
      <c r="AK72" s="830">
        <v>27</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1027875</v>
      </c>
      <c r="AB110" s="900"/>
      <c r="AC110" s="900"/>
      <c r="AD110" s="900"/>
      <c r="AE110" s="901"/>
      <c r="AF110" s="902">
        <v>1061709</v>
      </c>
      <c r="AG110" s="900"/>
      <c r="AH110" s="900"/>
      <c r="AI110" s="900"/>
      <c r="AJ110" s="901"/>
      <c r="AK110" s="902">
        <v>1129243</v>
      </c>
      <c r="AL110" s="900"/>
      <c r="AM110" s="900"/>
      <c r="AN110" s="900"/>
      <c r="AO110" s="901"/>
      <c r="AP110" s="903">
        <v>20.2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11212051</v>
      </c>
      <c r="BR110" s="931"/>
      <c r="BS110" s="931"/>
      <c r="BT110" s="931"/>
      <c r="BU110" s="931"/>
      <c r="BV110" s="931">
        <v>11356886</v>
      </c>
      <c r="BW110" s="931"/>
      <c r="BX110" s="931"/>
      <c r="BY110" s="931"/>
      <c r="BZ110" s="931"/>
      <c r="CA110" s="931">
        <v>12704664</v>
      </c>
      <c r="CB110" s="931"/>
      <c r="CC110" s="931"/>
      <c r="CD110" s="931"/>
      <c r="CE110" s="931"/>
      <c r="CF110" s="944">
        <v>227.5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1496</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2904963</v>
      </c>
      <c r="BR112" s="926"/>
      <c r="BS112" s="926"/>
      <c r="BT112" s="926"/>
      <c r="BU112" s="926"/>
      <c r="BV112" s="926">
        <v>2522250</v>
      </c>
      <c r="BW112" s="926"/>
      <c r="BX112" s="926"/>
      <c r="BY112" s="926"/>
      <c r="BZ112" s="926"/>
      <c r="CA112" s="926">
        <v>2280743</v>
      </c>
      <c r="CB112" s="926"/>
      <c r="CC112" s="926"/>
      <c r="CD112" s="926"/>
      <c r="CE112" s="926"/>
      <c r="CF112" s="920">
        <v>40.799999999999997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277094</v>
      </c>
      <c r="AB113" s="938"/>
      <c r="AC113" s="938"/>
      <c r="AD113" s="938"/>
      <c r="AE113" s="939"/>
      <c r="AF113" s="940">
        <v>268639</v>
      </c>
      <c r="AG113" s="938"/>
      <c r="AH113" s="938"/>
      <c r="AI113" s="938"/>
      <c r="AJ113" s="939"/>
      <c r="AK113" s="940">
        <v>279838</v>
      </c>
      <c r="AL113" s="938"/>
      <c r="AM113" s="938"/>
      <c r="AN113" s="938"/>
      <c r="AO113" s="939"/>
      <c r="AP113" s="941">
        <v>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2361895</v>
      </c>
      <c r="BR114" s="926"/>
      <c r="BS114" s="926"/>
      <c r="BT114" s="926"/>
      <c r="BU114" s="926"/>
      <c r="BV114" s="926">
        <v>2216288</v>
      </c>
      <c r="BW114" s="926"/>
      <c r="BX114" s="926"/>
      <c r="BY114" s="926"/>
      <c r="BZ114" s="926"/>
      <c r="CA114" s="926">
        <v>2114583</v>
      </c>
      <c r="CB114" s="926"/>
      <c r="CC114" s="926"/>
      <c r="CD114" s="926"/>
      <c r="CE114" s="926"/>
      <c r="CF114" s="920">
        <v>37.9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v>1496</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1495</v>
      </c>
      <c r="AB115" s="938"/>
      <c r="AC115" s="938"/>
      <c r="AD115" s="938"/>
      <c r="AE115" s="939"/>
      <c r="AF115" s="940">
        <v>1496</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90012</v>
      </c>
      <c r="BR115" s="926"/>
      <c r="BS115" s="926"/>
      <c r="BT115" s="926"/>
      <c r="BU115" s="926"/>
      <c r="BV115" s="926">
        <v>29881</v>
      </c>
      <c r="BW115" s="926"/>
      <c r="BX115" s="926"/>
      <c r="BY115" s="926"/>
      <c r="BZ115" s="926"/>
      <c r="CA115" s="926">
        <v>9682</v>
      </c>
      <c r="CB115" s="926"/>
      <c r="CC115" s="926"/>
      <c r="CD115" s="926"/>
      <c r="CE115" s="926"/>
      <c r="CF115" s="920">
        <v>0.2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304</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1306464</v>
      </c>
      <c r="AB117" s="979"/>
      <c r="AC117" s="979"/>
      <c r="AD117" s="979"/>
      <c r="AE117" s="980"/>
      <c r="AF117" s="981">
        <v>1331844</v>
      </c>
      <c r="AG117" s="979"/>
      <c r="AH117" s="979"/>
      <c r="AI117" s="979"/>
      <c r="AJ117" s="980"/>
      <c r="AK117" s="981">
        <v>1409385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16570417</v>
      </c>
      <c r="BR119" s="1000"/>
      <c r="BS119" s="1000"/>
      <c r="BT119" s="1000"/>
      <c r="BU119" s="1000"/>
      <c r="BV119" s="1000">
        <v>16125305</v>
      </c>
      <c r="BW119" s="1000"/>
      <c r="BX119" s="1000"/>
      <c r="BY119" s="1000"/>
      <c r="BZ119" s="1000"/>
      <c r="CA119" s="1000">
        <v>17109672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6858875</v>
      </c>
      <c r="BR120" s="931"/>
      <c r="BS120" s="931"/>
      <c r="BT120" s="931"/>
      <c r="BU120" s="931"/>
      <c r="BV120" s="931">
        <v>7440041</v>
      </c>
      <c r="BW120" s="931"/>
      <c r="BX120" s="931"/>
      <c r="BY120" s="931"/>
      <c r="BZ120" s="931"/>
      <c r="CA120" s="931">
        <v>8073952</v>
      </c>
      <c r="CB120" s="931"/>
      <c r="CC120" s="931"/>
      <c r="CD120" s="931"/>
      <c r="CE120" s="931"/>
      <c r="CF120" s="944">
        <v>144.6</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2665615</v>
      </c>
      <c r="DH120" s="931"/>
      <c r="DI120" s="931"/>
      <c r="DJ120" s="931"/>
      <c r="DK120" s="931"/>
      <c r="DL120" s="931">
        <v>2296353</v>
      </c>
      <c r="DM120" s="931"/>
      <c r="DN120" s="931"/>
      <c r="DO120" s="931"/>
      <c r="DP120" s="931"/>
      <c r="DQ120" s="931">
        <v>2046842</v>
      </c>
      <c r="DR120" s="931"/>
      <c r="DS120" s="931"/>
      <c r="DT120" s="931"/>
      <c r="DU120" s="931"/>
      <c r="DV120" s="932">
        <v>36.6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618212</v>
      </c>
      <c r="BR121" s="926"/>
      <c r="BS121" s="926"/>
      <c r="BT121" s="926"/>
      <c r="BU121" s="926"/>
      <c r="BV121" s="926">
        <v>599738</v>
      </c>
      <c r="BW121" s="926"/>
      <c r="BX121" s="926"/>
      <c r="BY121" s="926"/>
      <c r="BZ121" s="926"/>
      <c r="CA121" s="926">
        <v>624667</v>
      </c>
      <c r="CB121" s="926"/>
      <c r="CC121" s="926"/>
      <c r="CD121" s="926"/>
      <c r="CE121" s="926"/>
      <c r="CF121" s="920">
        <v>11.2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237454</v>
      </c>
      <c r="DH121" s="926"/>
      <c r="DI121" s="926"/>
      <c r="DJ121" s="926"/>
      <c r="DK121" s="926"/>
      <c r="DL121" s="926">
        <v>224114</v>
      </c>
      <c r="DM121" s="926"/>
      <c r="DN121" s="926"/>
      <c r="DO121" s="926"/>
      <c r="DP121" s="926"/>
      <c r="DQ121" s="926">
        <v>232227</v>
      </c>
      <c r="DR121" s="926"/>
      <c r="DS121" s="926"/>
      <c r="DT121" s="926"/>
      <c r="DU121" s="926"/>
      <c r="DV121" s="927">
        <v>4.2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v>1495</v>
      </c>
      <c r="AB122" s="959"/>
      <c r="AC122" s="959"/>
      <c r="AD122" s="959"/>
      <c r="AE122" s="960"/>
      <c r="AF122" s="961">
        <v>1496</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9745578</v>
      </c>
      <c r="BR122" s="1000"/>
      <c r="BS122" s="1000"/>
      <c r="BT122" s="1000"/>
      <c r="BU122" s="1000"/>
      <c r="BV122" s="1000">
        <v>9772460</v>
      </c>
      <c r="BW122" s="1000"/>
      <c r="BX122" s="1000"/>
      <c r="BY122" s="1000"/>
      <c r="BZ122" s="1000"/>
      <c r="CA122" s="1000">
        <v>10652873</v>
      </c>
      <c r="CB122" s="1000"/>
      <c r="CC122" s="1000"/>
      <c r="CD122" s="1000"/>
      <c r="CE122" s="1000"/>
      <c r="CF122" s="1017">
        <v>190.7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1894</v>
      </c>
      <c r="DH122" s="926"/>
      <c r="DI122" s="926"/>
      <c r="DJ122" s="926"/>
      <c r="DK122" s="926"/>
      <c r="DL122" s="926">
        <v>1783</v>
      </c>
      <c r="DM122" s="926"/>
      <c r="DN122" s="926"/>
      <c r="DO122" s="926"/>
      <c r="DP122" s="926"/>
      <c r="DQ122" s="926">
        <v>1674</v>
      </c>
      <c r="DR122" s="926"/>
      <c r="DS122" s="926"/>
      <c r="DT122" s="926"/>
      <c r="DU122" s="926"/>
      <c r="DV122" s="927">
        <v>0</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17222665</v>
      </c>
      <c r="BR123" s="1064"/>
      <c r="BS123" s="1064"/>
      <c r="BT123" s="1064"/>
      <c r="BU123" s="1064"/>
      <c r="BV123" s="1064">
        <v>17812239</v>
      </c>
      <c r="BW123" s="1064"/>
      <c r="BX123" s="1064"/>
      <c r="BY123" s="1064"/>
      <c r="BZ123" s="1064"/>
      <c r="CA123" s="1064">
        <v>19351492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59357</v>
      </c>
      <c r="AB128" s="1046"/>
      <c r="AC128" s="1046"/>
      <c r="AD128" s="1046"/>
      <c r="AE128" s="1047"/>
      <c r="AF128" s="1048">
        <v>64666</v>
      </c>
      <c r="AG128" s="1046"/>
      <c r="AH128" s="1046"/>
      <c r="AI128" s="1046"/>
      <c r="AJ128" s="1047"/>
      <c r="AK128" s="1048">
        <v>70034</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14.23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90012</v>
      </c>
      <c r="DH128" s="1038"/>
      <c r="DI128" s="1038"/>
      <c r="DJ128" s="1038"/>
      <c r="DK128" s="1038"/>
      <c r="DL128" s="1038">
        <v>29881</v>
      </c>
      <c r="DM128" s="1038"/>
      <c r="DN128" s="1038"/>
      <c r="DO128" s="1038"/>
      <c r="DP128" s="1038"/>
      <c r="DQ128" s="1038">
        <v>9682</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6577106</v>
      </c>
      <c r="AB129" s="959"/>
      <c r="AC129" s="959"/>
      <c r="AD129" s="959"/>
      <c r="AE129" s="960"/>
      <c r="AF129" s="961">
        <v>6359339</v>
      </c>
      <c r="AG129" s="959"/>
      <c r="AH129" s="959"/>
      <c r="AI129" s="959"/>
      <c r="AJ129" s="960"/>
      <c r="AK129" s="961">
        <v>6490780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19.23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803360</v>
      </c>
      <c r="AB130" s="959"/>
      <c r="AC130" s="959"/>
      <c r="AD130" s="959"/>
      <c r="AE130" s="960"/>
      <c r="AF130" s="961">
        <v>838481</v>
      </c>
      <c r="AG130" s="959"/>
      <c r="AH130" s="959"/>
      <c r="AI130" s="959"/>
      <c r="AJ130" s="960"/>
      <c r="AK130" s="961">
        <v>905762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5773746</v>
      </c>
      <c r="AB131" s="986"/>
      <c r="AC131" s="986"/>
      <c r="AD131" s="986"/>
      <c r="AE131" s="987"/>
      <c r="AF131" s="985">
        <v>5520858</v>
      </c>
      <c r="AG131" s="986"/>
      <c r="AH131" s="986"/>
      <c r="AI131" s="986"/>
      <c r="AJ131" s="987"/>
      <c r="AK131" s="985">
        <v>5585018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7.6855996089999996</v>
      </c>
      <c r="AB132" s="1097"/>
      <c r="AC132" s="1097"/>
      <c r="AD132" s="1097"/>
      <c r="AE132" s="1098"/>
      <c r="AF132" s="1099">
        <v>7.7650430420000003</v>
      </c>
      <c r="AG132" s="1097"/>
      <c r="AH132" s="1097"/>
      <c r="AI132" s="1097"/>
      <c r="AJ132" s="1098"/>
      <c r="AK132" s="1099">
        <v>7.7634306640000004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8.4</v>
      </c>
      <c r="AB133" s="1080"/>
      <c r="AC133" s="1080"/>
      <c r="AD133" s="1080"/>
      <c r="AE133" s="1081"/>
      <c r="AF133" s="1079">
        <v>7.9</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Tp3PqzhnO4JUIufQhD5erGr5tkTotO0aq24IxiYs2WJEnIMIM7Fz5xxss1il59ZXRq83NftbbvdBVEXIZwLeA==" saltValue="3/ACVOVq5pigl/78v0KB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w6+WgSVQ//Vj6RIFafP2c68UXsZOiNDGbw8Px2AIx8kpzr09yMRlFWwo0GD7za1VLbGg5+N+UsUBmfTb3VDiw==" saltValue="W9Ht1DSJ/897YMnDoHNL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3TU/lLGxzIPHgT1IbsmoCiyTUOmWU/C/sTzBiiYJ7j5DCV8BPWbQPgfuMMrr1MywRFi8BP+C4+y+AxmjJVH0Q==" saltValue="gieDqr1I2/BTbHy5j1jX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2225053</v>
      </c>
      <c r="AP9" s="281">
        <v>115677</v>
      </c>
      <c r="AQ9" s="282">
        <v>107616</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16993</v>
      </c>
      <c r="AP10" s="284">
        <v>883</v>
      </c>
      <c r="AQ10" s="285">
        <v>10095</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1704</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83646</v>
      </c>
      <c r="AP13" s="284">
        <v>4349</v>
      </c>
      <c r="AQ13" s="285">
        <v>4110</v>
      </c>
      <c r="AR13" s="286">
        <v>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115689</v>
      </c>
      <c r="AP14" s="284">
        <v>6015</v>
      </c>
      <c r="AQ14" s="285">
        <v>2451</v>
      </c>
      <c r="AR14" s="286">
        <v>145.4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-256470</v>
      </c>
      <c r="AP15" s="284">
        <v>-13334</v>
      </c>
      <c r="AQ15" s="285">
        <v>-6399</v>
      </c>
      <c r="AR15" s="286">
        <v>108.4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2184911</v>
      </c>
      <c r="AP16" s="284">
        <v>113590</v>
      </c>
      <c r="AQ16" s="285">
        <v>119584</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12.79</v>
      </c>
      <c r="AP21" s="298">
        <v>10.86</v>
      </c>
      <c r="AQ21" s="299">
        <v>1.93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96.7</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1129243</v>
      </c>
      <c r="AP32" s="312">
        <v>58708</v>
      </c>
      <c r="AQ32" s="313">
        <v>75090</v>
      </c>
      <c r="AR32" s="314">
        <v>-21.8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279838</v>
      </c>
      <c r="AP35" s="312">
        <v>14548</v>
      </c>
      <c r="AQ35" s="313">
        <v>17211</v>
      </c>
      <c r="AR35" s="314">
        <v>-15.5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2478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654</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304</v>
      </c>
      <c r="AP38" s="315">
        <v>16</v>
      </c>
      <c r="AQ38" s="316">
        <v>4</v>
      </c>
      <c r="AR38" s="304">
        <v>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-70034</v>
      </c>
      <c r="AP39" s="312">
        <v>-3641</v>
      </c>
      <c r="AQ39" s="313">
        <v>-3502</v>
      </c>
      <c r="AR39" s="314">
        <v>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-905762</v>
      </c>
      <c r="AP40" s="312">
        <v>-47089</v>
      </c>
      <c r="AQ40" s="313">
        <v>-63750</v>
      </c>
      <c r="AR40" s="314">
        <v>-26.1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433589</v>
      </c>
      <c r="AP41" s="312">
        <v>22542</v>
      </c>
      <c r="AQ41" s="313">
        <v>28185</v>
      </c>
      <c r="AR41" s="314">
        <v>-20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2019897</v>
      </c>
      <c r="AN51" s="334">
        <v>96158</v>
      </c>
      <c r="AO51" s="335">
        <v>4.5999999999999996</v>
      </c>
      <c r="AP51" s="336">
        <v>94081</v>
      </c>
      <c r="AQ51" s="337">
        <v>10.5</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877655</v>
      </c>
      <c r="AN52" s="342">
        <v>41781</v>
      </c>
      <c r="AO52" s="343">
        <v>23.5</v>
      </c>
      <c r="AP52" s="344">
        <v>48949</v>
      </c>
      <c r="AQ52" s="345">
        <v>11.5</v>
      </c>
      <c r="AR52" s="346">
        <v>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1898343</v>
      </c>
      <c r="AN53" s="334">
        <v>92697</v>
      </c>
      <c r="AO53" s="335">
        <v>-3.6</v>
      </c>
      <c r="AP53" s="336">
        <v>92632</v>
      </c>
      <c r="AQ53" s="337">
        <v>-1.5</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912847</v>
      </c>
      <c r="AN54" s="342">
        <v>44575</v>
      </c>
      <c r="AO54" s="343">
        <v>6.7</v>
      </c>
      <c r="AP54" s="344">
        <v>47978</v>
      </c>
      <c r="AQ54" s="345">
        <v>-2</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1735335</v>
      </c>
      <c r="AN55" s="334">
        <v>86680</v>
      </c>
      <c r="AO55" s="335">
        <v>-6.5</v>
      </c>
      <c r="AP55" s="336">
        <v>96469</v>
      </c>
      <c r="AQ55" s="337">
        <v>4.0999999999999996</v>
      </c>
      <c r="AR55" s="338">
        <v>-10.6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906073</v>
      </c>
      <c r="AN56" s="342">
        <v>45258</v>
      </c>
      <c r="AO56" s="343">
        <v>1.5</v>
      </c>
      <c r="AP56" s="344">
        <v>49775</v>
      </c>
      <c r="AQ56" s="345">
        <v>3.7</v>
      </c>
      <c r="AR56" s="346">
        <v>-2.2000000000000002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1913270</v>
      </c>
      <c r="AN57" s="334">
        <v>97046</v>
      </c>
      <c r="AO57" s="335">
        <v>12</v>
      </c>
      <c r="AP57" s="336">
        <v>85743</v>
      </c>
      <c r="AQ57" s="337">
        <v>-11.1</v>
      </c>
      <c r="AR57" s="338">
        <v>23.1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834231</v>
      </c>
      <c r="AN58" s="342">
        <v>42315</v>
      </c>
      <c r="AO58" s="343">
        <v>-6.5</v>
      </c>
      <c r="AP58" s="344">
        <v>45231</v>
      </c>
      <c r="AQ58" s="345">
        <v>-9.1</v>
      </c>
      <c r="AR58" s="346">
        <v>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1869459</v>
      </c>
      <c r="AN59" s="334">
        <v>97190</v>
      </c>
      <c r="AO59" s="335">
        <v>0.1</v>
      </c>
      <c r="AP59" s="336">
        <v>92509</v>
      </c>
      <c r="AQ59" s="337">
        <v>7.9</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667120</v>
      </c>
      <c r="AN60" s="342">
        <v>34683</v>
      </c>
      <c r="AO60" s="343">
        <v>-18</v>
      </c>
      <c r="AP60" s="344">
        <v>52274</v>
      </c>
      <c r="AQ60" s="345">
        <v>15.6</v>
      </c>
      <c r="AR60" s="346">
        <v>-33.6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1887261</v>
      </c>
      <c r="AN61" s="349">
        <v>93954</v>
      </c>
      <c r="AO61" s="350">
        <v>1.3</v>
      </c>
      <c r="AP61" s="351">
        <v>92287</v>
      </c>
      <c r="AQ61" s="352">
        <v>2</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839585</v>
      </c>
      <c r="AN62" s="342">
        <v>41722</v>
      </c>
      <c r="AO62" s="343">
        <v>1.4</v>
      </c>
      <c r="AP62" s="344">
        <v>48841</v>
      </c>
      <c r="AQ62" s="345">
        <v>3.9</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pTvXC0LDgu9tfiVcg4na2PwVDMzCo8SaxU1PreT2aK5uVbiB5Lpgqo49wWVa99JngQRJ9O+SZJkJoRfbzWhVw==" saltValue="qI1JKjgklbhJjQXmptrr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tg3h/nWP0LRJYCnwyFmDDnXMj4BnGh25wfZuXLJseUVtgwt/yqopctaO3ODHRFst39gkozkOVCW0l+qCY11vfA==" saltValue="X6Zk0QZu+XwDy7uVABC1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E/9g6EOQICLw/fx3QurbkMQEfOu9shkFy7KlU1PWTb3zMuK8KHW4Op46gXvaS9Tag3ZDCNVHKeXw1GPvEloeQ==" saltValue="Za9jABJuYXNM7HQotwxu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20.65</v>
      </c>
      <c r="G47" s="12">
        <v>21.21</v>
      </c>
      <c r="H47" s="12">
        <v>25.74</v>
      </c>
      <c r="I47" s="12">
        <v>37.200000000000003</v>
      </c>
      <c r="J47" s="13">
        <v>36.43</v>
      </c>
    </row>
    <row r="48" spans="2:10" ht="57.75" customHeight="1" x14ac:dyDescent="0.15">
      <c r="B48" s="14"/>
      <c r="C48" s="1141" t="s">
        <v>4</v>
      </c>
      <c r="D48" s="1141"/>
      <c r="E48" s="1142"/>
      <c r="F48" s="15">
        <v>5.98</v>
      </c>
      <c r="G48" s="16">
        <v>6.79</v>
      </c>
      <c r="H48" s="16">
        <v>10.79</v>
      </c>
      <c r="I48" s="16">
        <v>12.3</v>
      </c>
      <c r="J48" s="17">
        <v>10.210000000000001</v>
      </c>
    </row>
    <row r="49" spans="2:10" ht="57.75" customHeight="1" thickBot="1" x14ac:dyDescent="0.2">
      <c r="B49" s="18"/>
      <c r="C49" s="1143" t="s">
        <v>5</v>
      </c>
      <c r="D49" s="1143"/>
      <c r="E49" s="1144"/>
      <c r="F49" s="19">
        <v>1.19</v>
      </c>
      <c r="G49" s="20">
        <v>2.81</v>
      </c>
      <c r="H49" s="20">
        <v>10.37</v>
      </c>
      <c r="I49" s="20">
        <v>11.71</v>
      </c>
      <c r="J49" s="21" t="s">
        <v>531</v>
      </c>
    </row>
    <row r="50" spans="2:10" x14ac:dyDescent="0.15"/>
  </sheetData>
  <sheetProtection algorithmName="SHA-512" hashValue="hLP0zaxd/J52ZEwkEiVhzjoRhGEOeX9XY0L0sxgUqw5buV0U/5Frv5s+U6gwbeDRi7fZOdleyN6svkCv29JYeg==" saltValue="Quht9z3QnVStIhgypPkb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5.97</v>
      </c>
      <c r="G34" s="33">
        <v>6.79</v>
      </c>
      <c r="H34" s="33">
        <v>10.79</v>
      </c>
      <c r="I34" s="33">
        <v>12.29</v>
      </c>
      <c r="J34" s="34">
        <v>10.210000000000001</v>
      </c>
      <c r="K34" s="22"/>
      <c r="L34" s="22"/>
      <c r="M34" s="22"/>
      <c r="N34" s="22"/>
      <c r="O34" s="22"/>
      <c r="P34" s="22"/>
    </row>
    <row r="35" spans="1:16" ht="39" customHeight="1" x14ac:dyDescent="0.15">
      <c r="A35" s="22"/>
      <c r="B35" s="35"/>
      <c r="C35" s="1145" t="s">
        <v>533</v>
      </c>
      <c r="D35" s="1146"/>
      <c r="E35" s="1147"/>
      <c r="F35" s="36">
        <v>12.32</v>
      </c>
      <c r="G35" s="37">
        <v>11.33</v>
      </c>
      <c r="H35" s="37">
        <v>9.74</v>
      </c>
      <c r="I35" s="37">
        <v>9.51</v>
      </c>
      <c r="J35" s="38">
        <v>9.3800000000000008</v>
      </c>
      <c r="K35" s="22"/>
      <c r="L35" s="22"/>
      <c r="M35" s="22"/>
      <c r="N35" s="22"/>
      <c r="O35" s="22"/>
      <c r="P35" s="22"/>
    </row>
    <row r="36" spans="1:16" ht="39" customHeight="1" x14ac:dyDescent="0.15">
      <c r="A36" s="22"/>
      <c r="B36" s="35"/>
      <c r="C36" s="1145" t="s">
        <v>534</v>
      </c>
      <c r="D36" s="1146"/>
      <c r="E36" s="1147"/>
      <c r="F36" s="36">
        <v>6.65</v>
      </c>
      <c r="G36" s="37">
        <v>6.37</v>
      </c>
      <c r="H36" s="37">
        <v>7.32</v>
      </c>
      <c r="I36" s="37">
        <v>8.84</v>
      </c>
      <c r="J36" s="38">
        <v>8.27</v>
      </c>
      <c r="K36" s="22"/>
      <c r="L36" s="22"/>
      <c r="M36" s="22"/>
      <c r="N36" s="22"/>
      <c r="O36" s="22"/>
      <c r="P36" s="22"/>
    </row>
    <row r="37" spans="1:16" ht="39" customHeight="1" x14ac:dyDescent="0.15">
      <c r="A37" s="22"/>
      <c r="B37" s="35"/>
      <c r="C37" s="1145" t="s">
        <v>535</v>
      </c>
      <c r="D37" s="1146"/>
      <c r="E37" s="1147"/>
      <c r="F37" s="36">
        <v>1.96</v>
      </c>
      <c r="G37" s="37">
        <v>3.03</v>
      </c>
      <c r="H37" s="37">
        <v>2.38</v>
      </c>
      <c r="I37" s="37">
        <v>4.43</v>
      </c>
      <c r="J37" s="38">
        <v>3.93</v>
      </c>
      <c r="K37" s="22"/>
      <c r="L37" s="22"/>
      <c r="M37" s="22"/>
      <c r="N37" s="22"/>
      <c r="O37" s="22"/>
      <c r="P37" s="22"/>
    </row>
    <row r="38" spans="1:16" ht="39" customHeight="1" x14ac:dyDescent="0.15">
      <c r="A38" s="22"/>
      <c r="B38" s="35"/>
      <c r="C38" s="1145" t="s">
        <v>536</v>
      </c>
      <c r="D38" s="1146"/>
      <c r="E38" s="1147"/>
      <c r="F38" s="36" t="s">
        <v>487</v>
      </c>
      <c r="G38" s="37">
        <v>1.0900000000000001</v>
      </c>
      <c r="H38" s="37">
        <v>1.1299999999999999</v>
      </c>
      <c r="I38" s="37">
        <v>0.64</v>
      </c>
      <c r="J38" s="38">
        <v>1.08</v>
      </c>
      <c r="K38" s="22"/>
      <c r="L38" s="22"/>
      <c r="M38" s="22"/>
      <c r="N38" s="22"/>
      <c r="O38" s="22"/>
      <c r="P38" s="22"/>
    </row>
    <row r="39" spans="1:16" ht="39" customHeight="1" x14ac:dyDescent="0.15">
      <c r="A39" s="22"/>
      <c r="B39" s="35"/>
      <c r="C39" s="1145" t="s">
        <v>537</v>
      </c>
      <c r="D39" s="1146"/>
      <c r="E39" s="1147"/>
      <c r="F39" s="36">
        <v>0.18</v>
      </c>
      <c r="G39" s="37">
        <v>0.17</v>
      </c>
      <c r="H39" s="37">
        <v>0.28999999999999998</v>
      </c>
      <c r="I39" s="37">
        <v>0.12</v>
      </c>
      <c r="J39" s="38">
        <v>7.0000000000000007E-2</v>
      </c>
      <c r="K39" s="22"/>
      <c r="L39" s="22"/>
      <c r="M39" s="22"/>
      <c r="N39" s="22"/>
      <c r="O39" s="22"/>
      <c r="P39" s="22"/>
    </row>
    <row r="40" spans="1:16" ht="39" customHeight="1" x14ac:dyDescent="0.15">
      <c r="A40" s="22"/>
      <c r="B40" s="35"/>
      <c r="C40" s="1145" t="s">
        <v>538</v>
      </c>
      <c r="D40" s="1146"/>
      <c r="E40" s="1147"/>
      <c r="F40" s="36">
        <v>0.03</v>
      </c>
      <c r="G40" s="37">
        <v>0.02</v>
      </c>
      <c r="H40" s="37">
        <v>0.03</v>
      </c>
      <c r="I40" s="37">
        <v>0.05</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0.37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40A4/wL9pcC02qC/CeUotK7e7gR2UcftI1TeIhGdk0fXhHMQ4YMFBmENtMyoQGfrjEGCpIEezkMuMJCHX9jjQ==" saltValue="hRrmQCca78ssSyG6EdYj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1063</v>
      </c>
      <c r="L45" s="60">
        <v>1043</v>
      </c>
      <c r="M45" s="60">
        <v>1028</v>
      </c>
      <c r="N45" s="60">
        <v>1062</v>
      </c>
      <c r="O45" s="61">
        <v>1129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264</v>
      </c>
      <c r="L48" s="64">
        <v>265</v>
      </c>
      <c r="M48" s="64">
        <v>277</v>
      </c>
      <c r="N48" s="64">
        <v>269</v>
      </c>
      <c r="O48" s="65">
        <v>280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v>1</v>
      </c>
      <c r="N50" s="64">
        <v>1</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487</v>
      </c>
      <c r="N51" s="64" t="s">
        <v>487</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845</v>
      </c>
      <c r="L52" s="64">
        <v>848</v>
      </c>
      <c r="M52" s="64">
        <v>862</v>
      </c>
      <c r="N52" s="64">
        <v>903</v>
      </c>
      <c r="O52" s="65">
        <v>976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484</v>
      </c>
      <c r="L53" s="69">
        <v>461</v>
      </c>
      <c r="M53" s="69">
        <v>444</v>
      </c>
      <c r="N53" s="69">
        <v>429</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cUUDNYItrLK6bbYk6hmL31HVMkLq3c1VWiWp9efH+NONqzOpBFYfgSQNsewYmqSbkGbW3OPBZjJx9lSgW2Kgg==" saltValue="CLMkQgBi0MleRawB4Fw4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11002</v>
      </c>
      <c r="J41" s="356">
        <v>11200</v>
      </c>
      <c r="K41" s="356">
        <v>11212</v>
      </c>
      <c r="L41" s="356">
        <v>11357</v>
      </c>
      <c r="M41" s="357">
        <v>12705</v>
      </c>
    </row>
    <row r="42" spans="2:13" ht="27.75" customHeight="1" x14ac:dyDescent="0.15">
      <c r="B42" s="1186"/>
      <c r="C42" s="1187"/>
      <c r="D42" s="106"/>
      <c r="E42" s="1192" t="s">
        <v>32</v>
      </c>
      <c r="F42" s="1192"/>
      <c r="G42" s="1192"/>
      <c r="H42" s="1193"/>
      <c r="I42" s="358">
        <v>4</v>
      </c>
      <c r="J42" s="359">
        <v>3</v>
      </c>
      <c r="K42" s="359">
        <v>1</v>
      </c>
      <c r="L42" s="359" t="s">
        <v>487</v>
      </c>
      <c r="M42" s="360" t="s">
        <v>487</v>
      </c>
    </row>
    <row r="43" spans="2:13" ht="27.75" customHeight="1" x14ac:dyDescent="0.15">
      <c r="B43" s="1186"/>
      <c r="C43" s="1187"/>
      <c r="D43" s="106"/>
      <c r="E43" s="1192" t="s">
        <v>33</v>
      </c>
      <c r="F43" s="1192"/>
      <c r="G43" s="1192"/>
      <c r="H43" s="1193"/>
      <c r="I43" s="358">
        <v>3293</v>
      </c>
      <c r="J43" s="359">
        <v>3199</v>
      </c>
      <c r="K43" s="359">
        <v>2905</v>
      </c>
      <c r="L43" s="359">
        <v>2522</v>
      </c>
      <c r="M43" s="360">
        <v>2281</v>
      </c>
    </row>
    <row r="44" spans="2:13" ht="27.75" customHeight="1" x14ac:dyDescent="0.15">
      <c r="B44" s="1186"/>
      <c r="C44" s="1187"/>
      <c r="D44" s="106"/>
      <c r="E44" s="1192" t="s">
        <v>34</v>
      </c>
      <c r="F44" s="1192"/>
      <c r="G44" s="1192"/>
      <c r="H44" s="1193"/>
      <c r="I44" s="358" t="s">
        <v>487</v>
      </c>
      <c r="J44" s="359" t="s">
        <v>487</v>
      </c>
      <c r="K44" s="359" t="s">
        <v>487</v>
      </c>
      <c r="L44" s="359" t="s">
        <v>487</v>
      </c>
      <c r="M44" s="360" t="s">
        <v>487</v>
      </c>
    </row>
    <row r="45" spans="2:13" ht="27.75" customHeight="1" x14ac:dyDescent="0.15">
      <c r="B45" s="1186"/>
      <c r="C45" s="1187"/>
      <c r="D45" s="106"/>
      <c r="E45" s="1192" t="s">
        <v>35</v>
      </c>
      <c r="F45" s="1192"/>
      <c r="G45" s="1192"/>
      <c r="H45" s="1193"/>
      <c r="I45" s="358">
        <v>2841</v>
      </c>
      <c r="J45" s="359">
        <v>2753</v>
      </c>
      <c r="K45" s="359">
        <v>2362</v>
      </c>
      <c r="L45" s="359">
        <v>2216</v>
      </c>
      <c r="M45" s="360">
        <v>2115</v>
      </c>
    </row>
    <row r="46" spans="2:13" ht="27.75" customHeight="1" x14ac:dyDescent="0.15">
      <c r="B46" s="1186"/>
      <c r="C46" s="1187"/>
      <c r="D46" s="107"/>
      <c r="E46" s="1192" t="s">
        <v>36</v>
      </c>
      <c r="F46" s="1192"/>
      <c r="G46" s="1192"/>
      <c r="H46" s="1193"/>
      <c r="I46" s="358">
        <v>65</v>
      </c>
      <c r="J46" s="359">
        <v>59</v>
      </c>
      <c r="K46" s="359">
        <v>90</v>
      </c>
      <c r="L46" s="359">
        <v>30</v>
      </c>
      <c r="M46" s="360">
        <v>10</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4004</v>
      </c>
      <c r="J50" s="359">
        <v>5348</v>
      </c>
      <c r="K50" s="359">
        <v>6859</v>
      </c>
      <c r="L50" s="359">
        <v>7440</v>
      </c>
      <c r="M50" s="360">
        <v>8074</v>
      </c>
    </row>
    <row r="51" spans="2:13" ht="27.75" customHeight="1" x14ac:dyDescent="0.15">
      <c r="B51" s="1186"/>
      <c r="C51" s="1187"/>
      <c r="D51" s="106"/>
      <c r="E51" s="1192" t="s">
        <v>42</v>
      </c>
      <c r="F51" s="1192"/>
      <c r="G51" s="1192"/>
      <c r="H51" s="1193"/>
      <c r="I51" s="358">
        <v>693</v>
      </c>
      <c r="J51" s="359">
        <v>662</v>
      </c>
      <c r="K51" s="359">
        <v>618</v>
      </c>
      <c r="L51" s="359">
        <v>600</v>
      </c>
      <c r="M51" s="360">
        <v>625</v>
      </c>
    </row>
    <row r="52" spans="2:13" ht="27.75" customHeight="1" x14ac:dyDescent="0.15">
      <c r="B52" s="1188"/>
      <c r="C52" s="1189"/>
      <c r="D52" s="106"/>
      <c r="E52" s="1192" t="s">
        <v>43</v>
      </c>
      <c r="F52" s="1192"/>
      <c r="G52" s="1192"/>
      <c r="H52" s="1193"/>
      <c r="I52" s="358">
        <v>9539</v>
      </c>
      <c r="J52" s="359">
        <v>9704</v>
      </c>
      <c r="K52" s="359">
        <v>9746</v>
      </c>
      <c r="L52" s="359">
        <v>9772</v>
      </c>
      <c r="M52" s="360">
        <v>10653</v>
      </c>
    </row>
    <row r="53" spans="2:13" ht="27.75" customHeight="1" thickBot="1" x14ac:dyDescent="0.2">
      <c r="B53" s="1199" t="s">
        <v>19</v>
      </c>
      <c r="C53" s="1200"/>
      <c r="D53" s="110"/>
      <c r="E53" s="1201" t="s">
        <v>44</v>
      </c>
      <c r="F53" s="1201"/>
      <c r="G53" s="1201"/>
      <c r="H53" s="1202"/>
      <c r="I53" s="361">
        <v>2969</v>
      </c>
      <c r="J53" s="362">
        <v>1500</v>
      </c>
      <c r="K53" s="362">
        <v>-652</v>
      </c>
      <c r="L53" s="362">
        <v>-1687</v>
      </c>
      <c r="M53" s="363">
        <v>-2242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p4kIUMlo7ZzgeSQ16n5B/z81NAjDH8doo18ZkLfENApGNfNJgdZLV3MM5tPBlNUJX+buFnvc2XjGWKL6xHSzg==" saltValue="eNuP5j/6UPs9G/ByLgK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1693</v>
      </c>
      <c r="G55" s="122">
        <v>2366</v>
      </c>
      <c r="H55" s="123">
        <v>2365</v>
      </c>
    </row>
    <row r="56" spans="2:8" ht="52.5" customHeight="1" x14ac:dyDescent="0.15">
      <c r="B56" s="124"/>
      <c r="C56" s="1213" t="s">
        <v>47</v>
      </c>
      <c r="D56" s="1213"/>
      <c r="E56" s="1214"/>
      <c r="F56" s="125">
        <v>342</v>
      </c>
      <c r="G56" s="125">
        <v>342</v>
      </c>
      <c r="H56" s="126">
        <v>899</v>
      </c>
    </row>
    <row r="57" spans="2:8" ht="53.25" customHeight="1" x14ac:dyDescent="0.15">
      <c r="B57" s="124"/>
      <c r="C57" s="1215" t="s">
        <v>48</v>
      </c>
      <c r="D57" s="1215"/>
      <c r="E57" s="1216"/>
      <c r="F57" s="127">
        <v>4333</v>
      </c>
      <c r="G57" s="127">
        <v>4239</v>
      </c>
      <c r="H57" s="128">
        <v>4273</v>
      </c>
    </row>
    <row r="58" spans="2:8" ht="45.75" customHeight="1" x14ac:dyDescent="0.15">
      <c r="B58" s="129"/>
      <c r="C58" s="1203" t="s">
        <v>552</v>
      </c>
      <c r="D58" s="1204"/>
      <c r="E58" s="1205"/>
      <c r="F58" s="130">
        <v>3761</v>
      </c>
      <c r="G58" s="130">
        <v>3573</v>
      </c>
      <c r="H58" s="131">
        <v>3460</v>
      </c>
    </row>
    <row r="59" spans="2:8" ht="45.75" customHeight="1" x14ac:dyDescent="0.15">
      <c r="B59" s="129"/>
      <c r="C59" s="1203" t="s">
        <v>553</v>
      </c>
      <c r="D59" s="1204"/>
      <c r="E59" s="1205"/>
      <c r="F59" s="130">
        <v>280</v>
      </c>
      <c r="G59" s="130">
        <v>380</v>
      </c>
      <c r="H59" s="131">
        <v>481</v>
      </c>
    </row>
    <row r="60" spans="2:8" ht="45.75" customHeight="1" x14ac:dyDescent="0.15">
      <c r="B60" s="129"/>
      <c r="C60" s="1203" t="s">
        <v>554</v>
      </c>
      <c r="D60" s="1204"/>
      <c r="E60" s="1205"/>
      <c r="F60" s="130">
        <v>257</v>
      </c>
      <c r="G60" s="130">
        <v>252</v>
      </c>
      <c r="H60" s="131">
        <v>297</v>
      </c>
    </row>
    <row r="61" spans="2:8" ht="45.75" customHeight="1" x14ac:dyDescent="0.15">
      <c r="B61" s="129"/>
      <c r="C61" s="1203" t="s">
        <v>556</v>
      </c>
      <c r="D61" s="1204"/>
      <c r="E61" s="1205"/>
      <c r="F61" s="130">
        <v>10</v>
      </c>
      <c r="G61" s="130">
        <v>10</v>
      </c>
      <c r="H61" s="131">
        <v>10</v>
      </c>
    </row>
    <row r="62" spans="2:8" ht="45.75" customHeight="1" thickBot="1" x14ac:dyDescent="0.2">
      <c r="B62" s="132"/>
      <c r="C62" s="1206" t="s">
        <v>555</v>
      </c>
      <c r="D62" s="1207"/>
      <c r="E62" s="1208"/>
      <c r="F62" s="133">
        <v>10</v>
      </c>
      <c r="G62" s="133">
        <v>10</v>
      </c>
      <c r="H62" s="134">
        <v>10</v>
      </c>
    </row>
    <row r="63" spans="2:8" ht="52.5" customHeight="1" thickBot="1" x14ac:dyDescent="0.2">
      <c r="B63" s="135"/>
      <c r="C63" s="1209" t="s">
        <v>49</v>
      </c>
      <c r="D63" s="1209"/>
      <c r="E63" s="1210"/>
      <c r="F63" s="136">
        <v>6367</v>
      </c>
      <c r="G63" s="136">
        <v>6947</v>
      </c>
      <c r="H63" s="137">
        <v>7537</v>
      </c>
    </row>
    <row r="64" spans="2:8" x14ac:dyDescent="0.15"/>
  </sheetData>
  <sheetProtection algorithmName="SHA-512" hashValue="3JuXQcrDViQsSys7tW8Q3CLoDFbecnCZRat+NBThzOxnHwtan/oX6cvTt7qlgPjIFh9dyZOWUftJDmkpmzOzSA==" saltValue="kJB+zOOE9JaQehA7JY+J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96158</v>
      </c>
      <c r="E3" s="156"/>
      <c r="F3" s="157">
        <v>94081</v>
      </c>
      <c r="G3" s="158"/>
      <c r="H3" s="159"/>
    </row>
    <row r="4" spans="1:8" x14ac:dyDescent="0.15">
      <c r="A4" s="160"/>
      <c r="B4" s="161"/>
      <c r="C4" s="162"/>
      <c r="D4" s="163">
        <v>41781</v>
      </c>
      <c r="E4" s="164"/>
      <c r="F4" s="165">
        <v>48949</v>
      </c>
      <c r="G4" s="166"/>
      <c r="H4" s="167"/>
    </row>
    <row r="5" spans="1:8" x14ac:dyDescent="0.15">
      <c r="A5" s="148" t="s">
        <v>520</v>
      </c>
      <c r="B5" s="153"/>
      <c r="C5" s="154"/>
      <c r="D5" s="155">
        <v>92697</v>
      </c>
      <c r="E5" s="156"/>
      <c r="F5" s="157">
        <v>92632</v>
      </c>
      <c r="G5" s="158"/>
      <c r="H5" s="159"/>
    </row>
    <row r="6" spans="1:8" x14ac:dyDescent="0.15">
      <c r="A6" s="160"/>
      <c r="B6" s="161"/>
      <c r="C6" s="162"/>
      <c r="D6" s="163">
        <v>44575</v>
      </c>
      <c r="E6" s="164"/>
      <c r="F6" s="165">
        <v>47978</v>
      </c>
      <c r="G6" s="166"/>
      <c r="H6" s="167"/>
    </row>
    <row r="7" spans="1:8" x14ac:dyDescent="0.15">
      <c r="A7" s="148" t="s">
        <v>521</v>
      </c>
      <c r="B7" s="153"/>
      <c r="C7" s="154"/>
      <c r="D7" s="155">
        <v>86680</v>
      </c>
      <c r="E7" s="156"/>
      <c r="F7" s="157">
        <v>96469</v>
      </c>
      <c r="G7" s="158"/>
      <c r="H7" s="159"/>
    </row>
    <row r="8" spans="1:8" x14ac:dyDescent="0.15">
      <c r="A8" s="160"/>
      <c r="B8" s="161"/>
      <c r="C8" s="162"/>
      <c r="D8" s="163">
        <v>45258</v>
      </c>
      <c r="E8" s="164"/>
      <c r="F8" s="165">
        <v>49775</v>
      </c>
      <c r="G8" s="166"/>
      <c r="H8" s="167"/>
    </row>
    <row r="9" spans="1:8" x14ac:dyDescent="0.15">
      <c r="A9" s="148" t="s">
        <v>522</v>
      </c>
      <c r="B9" s="153"/>
      <c r="C9" s="154"/>
      <c r="D9" s="155">
        <v>97046</v>
      </c>
      <c r="E9" s="156"/>
      <c r="F9" s="157">
        <v>85743</v>
      </c>
      <c r="G9" s="158"/>
      <c r="H9" s="159"/>
    </row>
    <row r="10" spans="1:8" x14ac:dyDescent="0.15">
      <c r="A10" s="160"/>
      <c r="B10" s="161"/>
      <c r="C10" s="162"/>
      <c r="D10" s="163">
        <v>42315</v>
      </c>
      <c r="E10" s="164"/>
      <c r="F10" s="165">
        <v>45231</v>
      </c>
      <c r="G10" s="166"/>
      <c r="H10" s="167"/>
    </row>
    <row r="11" spans="1:8" x14ac:dyDescent="0.15">
      <c r="A11" s="148" t="s">
        <v>523</v>
      </c>
      <c r="B11" s="153"/>
      <c r="C11" s="154"/>
      <c r="D11" s="155">
        <v>97190</v>
      </c>
      <c r="E11" s="156"/>
      <c r="F11" s="157">
        <v>92509</v>
      </c>
      <c r="G11" s="158"/>
      <c r="H11" s="159"/>
    </row>
    <row r="12" spans="1:8" x14ac:dyDescent="0.15">
      <c r="A12" s="160"/>
      <c r="B12" s="161"/>
      <c r="C12" s="168"/>
      <c r="D12" s="163">
        <v>34683</v>
      </c>
      <c r="E12" s="164"/>
      <c r="F12" s="165">
        <v>52274</v>
      </c>
      <c r="G12" s="166"/>
      <c r="H12" s="167"/>
    </row>
    <row r="13" spans="1:8" x14ac:dyDescent="0.15">
      <c r="A13" s="148"/>
      <c r="B13" s="153"/>
      <c r="C13" s="169"/>
      <c r="D13" s="170">
        <v>93954</v>
      </c>
      <c r="E13" s="171"/>
      <c r="F13" s="172">
        <v>92287</v>
      </c>
      <c r="G13" s="173"/>
      <c r="H13" s="159"/>
    </row>
    <row r="14" spans="1:8" x14ac:dyDescent="0.15">
      <c r="A14" s="160"/>
      <c r="B14" s="161"/>
      <c r="C14" s="162"/>
      <c r="D14" s="163">
        <v>41722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5.98</v>
      </c>
      <c r="C19" s="174">
        <f>ROUND(VALUE(SUBSTITUTE(実質収支比率等に係る経年分析!G$48,"▲","-")),2)</f>
        <v>6.79</v>
      </c>
      <c r="D19" s="174">
        <f>ROUND(VALUE(SUBSTITUTE(実質収支比率等に係る経年分析!H$48,"▲","-")),2)</f>
        <v>10.79</v>
      </c>
      <c r="E19" s="174">
        <f>ROUND(VALUE(SUBSTITUTE(実質収支比率等に係る経年分析!I$48,"▲","-")),2)</f>
        <v>12.3</v>
      </c>
      <c r="F19" s="174">
        <f>ROUND(VALUE(SUBSTITUTE(実質収支比率等に係る経年分析!J$48,"▲","-")),2)</f>
        <v>10.210000000000001</v>
      </c>
    </row>
    <row r="20" spans="1:11" x14ac:dyDescent="0.15">
      <c r="A20" s="174" t="s">
        <v>53</v>
      </c>
      <c r="B20" s="174">
        <f>ROUND(VALUE(SUBSTITUTE(実質収支比率等に係る経年分析!F$47,"▲","-")),2)</f>
        <v>20.65</v>
      </c>
      <c r="C20" s="174">
        <f>ROUND(VALUE(SUBSTITUTE(実質収支比率等に係る経年分析!G$47,"▲","-")),2)</f>
        <v>21.21</v>
      </c>
      <c r="D20" s="174">
        <f>ROUND(VALUE(SUBSTITUTE(実質収支比率等に係る経年分析!H$47,"▲","-")),2)</f>
        <v>25.74</v>
      </c>
      <c r="E20" s="174">
        <f>ROUND(VALUE(SUBSTITUTE(実質収支比率等に係る経年分析!I$47,"▲","-")),2)</f>
        <v>37.200000000000003</v>
      </c>
      <c r="F20" s="174">
        <f>ROUND(VALUE(SUBSTITUTE(実質収支比率等に係る経年分析!J$47,"▲","-")),2)</f>
        <v>36.43</v>
      </c>
    </row>
    <row r="21" spans="1:11" x14ac:dyDescent="0.15">
      <c r="A21" s="174" t="s">
        <v>54</v>
      </c>
      <c r="B21" s="174">
        <f>IF(ISNUMBER(VALUE(SUBSTITUTE(実質収支比率等に係る経年分析!F$49,"▲","-"))),ROUND(VALUE(SUBSTITUTE(実質収支比率等に係る経年分析!F$49,"▲","-")),2),NA())</f>
        <v>1.19</v>
      </c>
      <c r="C21" s="174">
        <f>IF(ISNUMBER(VALUE(SUBSTITUTE(実質収支比率等に係る経年分析!G$49,"▲","-"))),ROUND(VALUE(SUBSTITUTE(実質収支比率等に係る経年分析!G$49,"▲","-")),2),NA())</f>
        <v>2.81</v>
      </c>
      <c r="D21" s="174">
        <f>IF(ISNUMBER(VALUE(SUBSTITUTE(実質収支比率等に係る経年分析!H$49,"▲","-"))),ROUND(VALUE(SUBSTITUTE(実質収支比率等に係る経年分析!H$49,"▲","-")),2),NA())</f>
        <v>10.37</v>
      </c>
      <c r="E21" s="174">
        <f>IF(ISNUMBER(VALUE(SUBSTITUTE(実質収支比率等に係る経年分析!I$49,"▲","-"))),ROUND(VALUE(SUBSTITUTE(実質収支比率等に係る経年分析!I$49,"▲","-")),2),NA())</f>
        <v>11.71</v>
      </c>
      <c r="F21" s="174">
        <f>IF(ISNUMBER(VALUE(SUBSTITUTE(実質収支比率等に係る経年分析!J$49,"▲","-"))),ROUND(VALUE(SUBSTITUTE(実質収支比率等に係る経年分析!J$49,"▲","-")),2),NA())</f>
        <v>-1.85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枕崎市後期高齢者医療特別会計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枕崎市国民健康保険特別会計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枕崎市公共下水道事業会計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1.0900000000000001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15">
      <c r="A33" s="175" t="str">
        <f>IF(連結実質赤字比率に係る赤字・黒字の構成分析!C$37="",NA(),連結実質赤字比率に係る赤字・黒字の構成分析!C$37)</f>
        <v>枕崎市介護保険特別会計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3.93</v>
      </c>
    </row>
    <row r="34" spans="1:16" x14ac:dyDescent="0.15">
      <c r="A34" s="175" t="str">
        <f>IF(連結実質赤字比率に係る赤字・黒字の構成分析!C$36="",NA(),連結実質赤字比率に係る赤字・黒字の構成分析!C$36)</f>
        <v>枕崎市立病院事業会計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8.27</v>
      </c>
    </row>
    <row r="35" spans="1:16" x14ac:dyDescent="0.15">
      <c r="A35" s="175" t="str">
        <f>IF(連結実質赤字比率に係る赤字・黒字の構成分析!C$35="",NA(),連結実質赤字比率に係る赤字・黒字の構成分析!C$35)</f>
        <v>枕崎市水道事業会計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10.210000000000001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845</v>
      </c>
      <c r="E42" s="176"/>
      <c r="F42" s="176"/>
      <c r="G42" s="176">
        <f>'実質公債費比率（分子）の構造'!L$52</f>
        <v>848</v>
      </c>
      <c r="H42" s="176"/>
      <c r="I42" s="176"/>
      <c r="J42" s="176">
        <f>'実質公債費比率（分子）の構造'!M$52</f>
        <v>862</v>
      </c>
      <c r="K42" s="176"/>
      <c r="L42" s="176"/>
      <c r="M42" s="176">
        <f>'実質公債費比率（分子）の構造'!N$52</f>
        <v>903</v>
      </c>
      <c r="N42" s="176"/>
      <c r="O42" s="176"/>
      <c r="P42" s="176">
        <f>'実質公債費比率（分子）の構造'!O$52</f>
        <v>976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264</v>
      </c>
      <c r="C46" s="176"/>
      <c r="D46" s="176"/>
      <c r="E46" s="176">
        <f>'実質公債費比率（分子）の構造'!L$48</f>
        <v>265</v>
      </c>
      <c r="F46" s="176"/>
      <c r="G46" s="176"/>
      <c r="H46" s="176">
        <f>'実質公債費比率（分子）の構造'!M$48</f>
        <v>277</v>
      </c>
      <c r="I46" s="176"/>
      <c r="J46" s="176"/>
      <c r="K46" s="176">
        <f>'実質公債費比率（分子）の構造'!N$48</f>
        <v>269</v>
      </c>
      <c r="L46" s="176"/>
      <c r="M46" s="176"/>
      <c r="N46" s="176">
        <f>'実質公債費比率（分子）の構造'!O$48</f>
        <v>280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1063</v>
      </c>
      <c r="C49" s="176"/>
      <c r="D49" s="176"/>
      <c r="E49" s="176">
        <f>'実質公債費比率（分子）の構造'!L$45</f>
        <v>1043</v>
      </c>
      <c r="F49" s="176"/>
      <c r="G49" s="176"/>
      <c r="H49" s="176">
        <f>'実質公債費比率（分子）の構造'!M$45</f>
        <v>1028</v>
      </c>
      <c r="I49" s="176"/>
      <c r="J49" s="176"/>
      <c r="K49" s="176">
        <f>'実質公債費比率（分子）の構造'!N$45</f>
        <v>1062</v>
      </c>
      <c r="L49" s="176"/>
      <c r="M49" s="176"/>
      <c r="N49" s="176">
        <f>'実質公債費比率（分子）の構造'!O$45</f>
        <v>1129</v>
      </c>
      <c r="O49" s="176"/>
      <c r="P49" s="176"/>
    </row>
    <row r="50" spans="1:16" x14ac:dyDescent="0.15">
      <c r="A50" s="176" t="s">
        <v>67</v>
      </c>
      <c r="B50" s="176" t="e">
        <f>NA()</f>
        <v>#N/A</v>
      </c>
      <c r="C50" s="176">
        <f>IF(ISNUMBER('実質公債費比率（分子）の構造'!K$53),'実質公債費比率（分子）の構造'!K$53,NA())</f>
        <v>484</v>
      </c>
      <c r="D50" s="176" t="e">
        <f>NA()</f>
        <v>#N/A</v>
      </c>
      <c r="E50" s="176" t="e">
        <f>NA()</f>
        <v>#N/A</v>
      </c>
      <c r="F50" s="176">
        <f>IF(ISNUMBER('実質公債費比率（分子）の構造'!L$53),'実質公債費比率（分子）の構造'!L$53,NA())</f>
        <v>461</v>
      </c>
      <c r="G50" s="176" t="e">
        <f>NA()</f>
        <v>#N/A</v>
      </c>
      <c r="H50" s="176" t="e">
        <f>NA()</f>
        <v>#N/A</v>
      </c>
      <c r="I50" s="176">
        <f>IF(ISNUMBER('実質公債費比率（分子）の構造'!M$53),'実質公債費比率（分子）の構造'!M$53,NA())</f>
        <v>444</v>
      </c>
      <c r="J50" s="176" t="e">
        <f>NA()</f>
        <v>#N/A</v>
      </c>
      <c r="K50" s="176" t="e">
        <f>NA()</f>
        <v>#N/A</v>
      </c>
      <c r="L50" s="176">
        <f>IF(ISNUMBER('実質公債費比率（分子）の構造'!N$53),'実質公債費比率（分子）の構造'!N$53,NA())</f>
        <v>429</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9539</v>
      </c>
      <c r="E56" s="175"/>
      <c r="F56" s="175"/>
      <c r="G56" s="175">
        <f>'将来負担比率（分子）の構造'!J$52</f>
        <v>9704</v>
      </c>
      <c r="H56" s="175"/>
      <c r="I56" s="175"/>
      <c r="J56" s="175">
        <f>'将来負担比率（分子）の構造'!K$52</f>
        <v>9746</v>
      </c>
      <c r="K56" s="175"/>
      <c r="L56" s="175"/>
      <c r="M56" s="175">
        <f>'将来負担比率（分子）の構造'!L$52</f>
        <v>9772</v>
      </c>
      <c r="N56" s="175"/>
      <c r="O56" s="175"/>
      <c r="P56" s="175">
        <f>'将来負担比率（分子）の構造'!M$52</f>
        <v>10653</v>
      </c>
    </row>
    <row r="57" spans="1:16" x14ac:dyDescent="0.15">
      <c r="A57" s="175" t="s">
        <v>42</v>
      </c>
      <c r="B57" s="175"/>
      <c r="C57" s="175"/>
      <c r="D57" s="175">
        <f>'将来負担比率（分子）の構造'!I$51</f>
        <v>693</v>
      </c>
      <c r="E57" s="175"/>
      <c r="F57" s="175"/>
      <c r="G57" s="175">
        <f>'将来負担比率（分子）の構造'!J$51</f>
        <v>662</v>
      </c>
      <c r="H57" s="175"/>
      <c r="I57" s="175"/>
      <c r="J57" s="175">
        <f>'将来負担比率（分子）の構造'!K$51</f>
        <v>618</v>
      </c>
      <c r="K57" s="175"/>
      <c r="L57" s="175"/>
      <c r="M57" s="175">
        <f>'将来負担比率（分子）の構造'!L$51</f>
        <v>600</v>
      </c>
      <c r="N57" s="175"/>
      <c r="O57" s="175"/>
      <c r="P57" s="175">
        <f>'将来負担比率（分子）の構造'!M$51</f>
        <v>625</v>
      </c>
    </row>
    <row r="58" spans="1:16" x14ac:dyDescent="0.15">
      <c r="A58" s="175" t="s">
        <v>41</v>
      </c>
      <c r="B58" s="175"/>
      <c r="C58" s="175"/>
      <c r="D58" s="175">
        <f>'将来負担比率（分子）の構造'!I$50</f>
        <v>4004</v>
      </c>
      <c r="E58" s="175"/>
      <c r="F58" s="175"/>
      <c r="G58" s="175">
        <f>'将来負担比率（分子）の構造'!J$50</f>
        <v>5348</v>
      </c>
      <c r="H58" s="175"/>
      <c r="I58" s="175"/>
      <c r="J58" s="175">
        <f>'将来負担比率（分子）の構造'!K$50</f>
        <v>6859</v>
      </c>
      <c r="K58" s="175"/>
      <c r="L58" s="175"/>
      <c r="M58" s="175">
        <f>'将来負担比率（分子）の構造'!L$50</f>
        <v>7440</v>
      </c>
      <c r="N58" s="175"/>
      <c r="O58" s="175"/>
      <c r="P58" s="175">
        <f>'将来負担比率（分子）の構造'!M$50</f>
        <v>8074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65</v>
      </c>
      <c r="C61" s="175"/>
      <c r="D61" s="175"/>
      <c r="E61" s="175">
        <f>'将来負担比率（分子）の構造'!J$46</f>
        <v>59</v>
      </c>
      <c r="F61" s="175"/>
      <c r="G61" s="175"/>
      <c r="H61" s="175">
        <f>'将来負担比率（分子）の構造'!K$46</f>
        <v>90</v>
      </c>
      <c r="I61" s="175"/>
      <c r="J61" s="175"/>
      <c r="K61" s="175">
        <f>'将来負担比率（分子）の構造'!L$46</f>
        <v>30</v>
      </c>
      <c r="L61" s="175"/>
      <c r="M61" s="175"/>
      <c r="N61" s="175">
        <f>'将来負担比率（分子）の構造'!M$46</f>
        <v>10</v>
      </c>
      <c r="O61" s="175"/>
      <c r="P61" s="175"/>
    </row>
    <row r="62" spans="1:16" x14ac:dyDescent="0.15">
      <c r="A62" s="175" t="s">
        <v>35</v>
      </c>
      <c r="B62" s="175">
        <f>'将来負担比率（分子）の構造'!I$45</f>
        <v>2841</v>
      </c>
      <c r="C62" s="175"/>
      <c r="D62" s="175"/>
      <c r="E62" s="175">
        <f>'将来負担比率（分子）の構造'!J$45</f>
        <v>2753</v>
      </c>
      <c r="F62" s="175"/>
      <c r="G62" s="175"/>
      <c r="H62" s="175">
        <f>'将来負担比率（分子）の構造'!K$45</f>
        <v>2362</v>
      </c>
      <c r="I62" s="175"/>
      <c r="J62" s="175"/>
      <c r="K62" s="175">
        <f>'将来負担比率（分子）の構造'!L$45</f>
        <v>2216</v>
      </c>
      <c r="L62" s="175"/>
      <c r="M62" s="175"/>
      <c r="N62" s="175">
        <f>'将来負担比率（分子）の構造'!M$45</f>
        <v>2115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3293</v>
      </c>
      <c r="C64" s="175"/>
      <c r="D64" s="175"/>
      <c r="E64" s="175">
        <f>'将来負担比率（分子）の構造'!J$43</f>
        <v>3199</v>
      </c>
      <c r="F64" s="175"/>
      <c r="G64" s="175"/>
      <c r="H64" s="175">
        <f>'将来負担比率（分子）の構造'!K$43</f>
        <v>2905</v>
      </c>
      <c r="I64" s="175"/>
      <c r="J64" s="175"/>
      <c r="K64" s="175">
        <f>'将来負担比率（分子）の構造'!L$43</f>
        <v>2522</v>
      </c>
      <c r="L64" s="175"/>
      <c r="M64" s="175"/>
      <c r="N64" s="175">
        <f>'将来負担比率（分子）の構造'!M$43</f>
        <v>2281</v>
      </c>
      <c r="O64" s="175"/>
      <c r="P64" s="175"/>
    </row>
    <row r="65" spans="1:16" x14ac:dyDescent="0.15">
      <c r="A65" s="175" t="s">
        <v>32</v>
      </c>
      <c r="B65" s="175">
        <f>'将来負担比率（分子）の構造'!I$42</f>
        <v>4</v>
      </c>
      <c r="C65" s="175"/>
      <c r="D65" s="175"/>
      <c r="E65" s="175">
        <f>'将来負担比率（分子）の構造'!J$42</f>
        <v>3</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11002</v>
      </c>
      <c r="C66" s="175"/>
      <c r="D66" s="175"/>
      <c r="E66" s="175">
        <f>'将来負担比率（分子）の構造'!J$41</f>
        <v>11200</v>
      </c>
      <c r="F66" s="175"/>
      <c r="G66" s="175"/>
      <c r="H66" s="175">
        <f>'将来負担比率（分子）の構造'!K$41</f>
        <v>11212</v>
      </c>
      <c r="I66" s="175"/>
      <c r="J66" s="175"/>
      <c r="K66" s="175">
        <f>'将来負担比率（分子）の構造'!L$41</f>
        <v>11357</v>
      </c>
      <c r="L66" s="175"/>
      <c r="M66" s="175"/>
      <c r="N66" s="175">
        <f>'将来負担比率（分子）の構造'!M$41</f>
        <v>12705</v>
      </c>
      <c r="O66" s="175"/>
      <c r="P66" s="175"/>
    </row>
    <row r="67" spans="1:16" x14ac:dyDescent="0.15">
      <c r="A67" s="175" t="s">
        <v>71</v>
      </c>
      <c r="B67" s="175" t="e">
        <f>NA()</f>
        <v>#N/A</v>
      </c>
      <c r="C67" s="175">
        <f>IF(ISNUMBER('将来負担比率（分子）の構造'!I$53), IF('将来負担比率（分子）の構造'!I$53 &lt; 0, 0, '将来負担比率（分子）の構造'!I$53), NA())</f>
        <v>2969</v>
      </c>
      <c r="D67" s="175" t="e">
        <f>NA()</f>
        <v>#N/A</v>
      </c>
      <c r="E67" s="175" t="e">
        <f>NA()</f>
        <v>#N/A</v>
      </c>
      <c r="F67" s="175">
        <f>IF(ISNUMBER('将来負担比率（分子）の構造'!J$53), IF('将来負担比率（分子）の構造'!J$53 &lt; 0, 0, '将来負担比率（分子）の構造'!J$53), NA())</f>
        <v>1500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1693</v>
      </c>
      <c r="C72" s="179">
        <f>基金残高に係る経年分析!G55</f>
        <v>2366</v>
      </c>
      <c r="D72" s="179">
        <f>基金残高に係る経年分析!H55</f>
        <v>2365</v>
      </c>
    </row>
    <row r="73" spans="1:16" x14ac:dyDescent="0.15">
      <c r="A73" s="178" t="s">
        <v>74</v>
      </c>
      <c r="B73" s="179">
        <f>基金残高に係る経年分析!F56</f>
        <v>342</v>
      </c>
      <c r="C73" s="179">
        <f>基金残高に係る経年分析!G56</f>
        <v>342</v>
      </c>
      <c r="D73" s="179">
        <f>基金残高に係る経年分析!H56</f>
        <v>899</v>
      </c>
    </row>
    <row r="74" spans="1:16" x14ac:dyDescent="0.15">
      <c r="A74" s="178" t="s">
        <v>75</v>
      </c>
      <c r="B74" s="179">
        <f>基金残高に係る経年分析!F57</f>
        <v>4333</v>
      </c>
      <c r="C74" s="179">
        <f>基金残高に係る経年分析!G57</f>
        <v>4239</v>
      </c>
      <c r="D74" s="179">
        <f>基金残高に係る経年分析!H57</f>
        <v>4273</v>
      </c>
    </row>
  </sheetData>
  <sheetProtection algorithmName="SHA-512" hashValue="i+eDOkqA1qIcQnlQLvZkGyFMqFreyql4lfecGItMmpRLU00/lEzeZv4VvPb0VT3VcBR48HMivbCMkBHNnMEnrw==" saltValue="cg+CN+/5K0La+Du6Dpp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2025-03-26T05:01:53Z</cp:lastPrinted>
  <dcterms:created xsi:type="dcterms:W3CDTF">2025-02-19T05:32:48Z</dcterms:created>
  <dcterms:modified xsi:type="dcterms:W3CDTF">2025-03-27T02:29:32Z</dcterms:modified>
  <cp:category/>
</cp:coreProperties>
</file>