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Z:\3 財務係\★★★業務データ★★★\04 普通会計決算統計\42 普通会計決算統計総括\Ｒ５\◎国調査（決算統計関係：コロナ，基金状況，子ども）\240321〆 令和４年度財政状況資料の作成・公表について（依頼）\06 最終版（確認・様式(3)差替済み）格納\"/>
    </mc:Choice>
  </mc:AlternateContent>
  <xr:revisionPtr revIDLastSave="0" documentId="13_ncr:1_{DA99FC9A-44D0-4474-9BF0-15E79030677F}" xr6:coauthVersionLast="36" xr6:coauthVersionMax="36" xr10:uidLastSave="{00000000-0000-0000-0000-000000000000}"/>
  <bookViews>
    <workbookView xWindow="-120" yWindow="-120" windowWidth="19440" windowHeight="1500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BW40" i="10"/>
  <c r="BE40" i="10"/>
  <c r="AM40" i="10"/>
  <c r="U40" i="10"/>
  <c r="C40" i="10"/>
  <c r="BW39" i="10"/>
  <c r="BE39" i="10"/>
  <c r="AM39" i="10"/>
  <c r="U39" i="10"/>
  <c r="C39" i="10"/>
  <c r="BE38" i="10"/>
  <c r="AM38" i="10"/>
  <c r="U38" i="10"/>
  <c r="C38" i="10"/>
  <c r="BW37" i="10"/>
  <c r="BW38" i="10" s="1"/>
  <c r="CO34" i="10" s="1"/>
  <c r="CO35" i="10" s="1"/>
  <c r="CO36" i="10" s="1"/>
  <c r="CO37" i="10" s="1"/>
  <c r="CO38" i="10" s="1"/>
  <c r="CO39" i="10" s="1"/>
  <c r="CO40" i="10" s="1"/>
  <c r="BE37" i="10"/>
  <c r="AM37" i="10"/>
  <c r="U37" i="10"/>
  <c r="C37" i="10"/>
  <c r="BW36" i="10"/>
  <c r="BE36" i="10"/>
  <c r="C36" i="10"/>
  <c r="BW35" i="10"/>
  <c r="BE35" i="10"/>
  <c r="C35" i="10"/>
  <c r="BW34" i="10"/>
  <c r="BE34" i="10"/>
  <c r="C34" i="10"/>
  <c r="U34" i="10" s="1"/>
  <c r="U35" i="10" s="1"/>
  <c r="U36" i="10" s="1"/>
  <c r="AM34" i="10" l="1"/>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<sst xmlns="http://schemas.openxmlformats.org/spreadsheetml/2006/main" count="1112" uniqueCount="592">
  <si>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</si>
  <si>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</si>
  <si>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</si>
  <si>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</si>
  <si>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</si>
  <si>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</si>
  <si>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</si>
  <si>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</si>
  <si>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</si>
  <si>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</si>
  <si>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</si>
  <si>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</si>
  <si>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</si>
  <si>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</si>
  <si>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</si>
  <si>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</si>
  <si>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</si>
  <si>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</si>
  <si>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</si>
  <si>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</si>
  <si>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</si>
  <si>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</si>
  <si>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</si>
  <si>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</si>
  <si>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</si>
  <si>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</si>
  <si>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</si>
  <si>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</si>
  <si>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</si>
  <si>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</si>
  <si>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</si>
  <si>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</si>
  <si>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</si>
  <si>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</si>
  <si>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</si>
  <si>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</si>
  <si>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</si>
  <si>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</si>
  <si>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</si>
  <si>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</si>
  <si>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</si>
  <si>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</si>
  <si>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</si>
  <si>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</si>
  <si>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</si>
  <si>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</si>
  <si>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</si>
  <si>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</si>
  <si>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</si>
  <si>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</si>
  <si>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</si>
  <si>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</si>
  <si>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</si>
  <si>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</si>
  <si>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</si>
  <si>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</si>
  <si>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</si>
  <si>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</si>
  <si>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</si>
  <si>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</si>
  <si>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</si>
  <si>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</si>
  <si>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</si>
  <si>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</si>
  <si>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</si>
  <si>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</si>
  <si>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</si>
  <si>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</si>
  <si>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</si>
  <si>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</si>
  <si>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</si>
  <si>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</si>
  <si>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</si>
  <si>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</si>
  <si>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</si>
  <si>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</si>
  <si>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</si>
  <si>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</si>
  <si>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</si>
  <si>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</si>
  <si>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</si>
  <si>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</si>
  <si>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</si>
  <si>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</si>
  <si>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</si>
  <si>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</si>
  <si>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</si>
  <si>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</si>
  <si>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</si>
  <si>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</si>
  <si>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</si>
  <si>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</si>
  <si>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</si>
  <si>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</si>
  <si>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</si>
  <si>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</si>
  <si>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</si>
  <si>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</si>
  <si>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</si>
  <si>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枕崎市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</si>
  <si>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</si>
  <si>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</si>
  <si>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</si>
  <si>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</si>
  <si>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</si>
  <si>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</si>
  <si>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</si>
  <si>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</si>
  <si>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</si>
  <si>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</si>
  <si>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</si>
  <si>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</si>
  <si>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</si>
  <si>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</si>
  <si>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</si>
  <si>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</si>
  <si>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</si>
  <si>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</si>
  <si>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</si>
  <si>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</si>
  <si>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</si>
  <si>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</si>
  <si>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</si>
  <si>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</si>
  <si>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</si>
  <si>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</si>
  <si>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</si>
  <si>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</si>
  <si>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</si>
  <si>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</si>
  <si>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</si>
  <si>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</si>
  <si>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</si>
  <si>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</si>
  <si>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</si>
  <si>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</si>
  <si>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</si>
  <si>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</si>
  <si>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</si>
  <si>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</si>
  <si>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</si>
  <si>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</si>
  <si>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</si>
  <si>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</si>
  <si>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</si>
  <si>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</si>
  <si>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</si>
  <si>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</si>
  <si>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</si>
  <si>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</si>
  <si>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</si>
  <si>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</si>
  <si>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</si>
  <si>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</si>
  <si>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</si>
  <si>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</si>
  <si>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</si>
  <si>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</si>
  <si>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</si>
  <si>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</si>
  <si>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</si>
  <si>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</si>
  <si>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</si>
  <si>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</si>
  <si>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</si>
  <si>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</si>
  <si>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</si>
  <si>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</si>
  <si>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</si>
  <si>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</si>
  <si>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</si>
  <si>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</si>
  <si>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</si>
  <si>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</si>
  <si>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</si>
  <si>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</si>
  <si>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</si>
  <si>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</si>
  <si>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</si>
  <si>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</si>
  <si>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</si>
  <si>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</si>
  <si>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</si>
  <si>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</si>
  <si>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</si>
  <si>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</si>
  <si>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</si>
  <si>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</si>
  <si>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</si>
  <si>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</si>
  <si>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</si>
  <si>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</si>
  <si>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</si>
  <si>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</si>
  <si>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</si>
  <si>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</si>
  <si>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</si>
  <si>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</si>
  <si>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</si>
  <si>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</si>
  <si>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</si>
  <si>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</si>
  <si>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</si>
  <si>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</si>
  <si>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</si>
  <si>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</si>
  <si>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</si>
  <si>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</si>
  <si>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</si>
  <si>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</si>
  <si>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</si>
  <si>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</si>
  <si>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</si>
  <si>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</si>
  <si>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</si>
  <si>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</si>
  <si>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</si>
  <si>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</si>
  <si>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</si>
  <si>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鹿児島県枕崎市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</si>
  <si>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</si>
  <si>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</si>
  <si>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</si>
  <si>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</si>
  <si>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</si>
  <si>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</si>
  <si>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</si>
  <si>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</si>
  <si>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</si>
  <si>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</si>
  <si>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</si>
  <si>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</si>
  <si>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</si>
  <si>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</si>
  <si>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</si>
  <si>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</si>
  <si>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</si>
  <si>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</si>
  <si>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</si>
  <si>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</si>
  <si>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</si>
  <si>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</si>
  <si>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</si>
  <si>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</si>
  <si>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</si>
  <si>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</si>
  <si>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</si>
  <si>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</si>
  <si>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</si>
  <si>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</si>
  <si>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</si>
  <si>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</si>
  <si>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</si>
  <si>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</si>
  <si>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</si>
  <si>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</si>
  <si>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</si>
  <si>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</si>
  <si>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</si>
  <si>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</si>
  <si>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</si>
  <si>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</si>
  <si>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</si>
  <si>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</si>
  <si>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</si>
  <si>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</si>
  <si>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</si>
  <si>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</si>
  <si>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</si>
  <si>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</si>
  <si>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</si>
  <si>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</si>
  <si>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</si>
  <si>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</si>
  <si>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</si>
  <si>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</si>
  <si>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</si>
  <si>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</si>
  <si>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</si>
  <si>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</si>
  <si>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</si>
  <si>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</si>
  <si>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</si>
  <si>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</si>
  <si>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</si>
  <si>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</si>
  <si>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</si>
  <si>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</si>
  <si>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</si>
  <si>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</si>
  <si>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</si>
  <si>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</si>
  <si>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</si>
  <si>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</si>
  <si>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</si>
  <si>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</si>
  <si>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</si>
  <si>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</si>
  <si>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</si>
  <si>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</si>
  <si>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</si>
  <si>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</si>
  <si>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</si>
  <si>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</si>
  <si>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</si>
  <si>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</si>
  <si>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</si>
  <si>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</si>
  <si>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</si>
  <si>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</si>
  <si>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</si>
  <si>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</si>
  <si>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</si>
  <si>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</si>
  <si>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</si>
  <si>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</si>
  <si>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</si>
  <si>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</si>
  <si>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</si>
  <si>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</si>
  <si>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</si>
  <si>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</si>
  <si>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</si>
  <si>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</si>
  <si>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</si>
  <si>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</si>
  <si>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</si>
  <si>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</si>
  <si>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</si>
  <si>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</si>
  <si>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</si>
  <si>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</si>
  <si>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</si>
  <si>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</si>
  <si>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</si>
  <si>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</si>
  <si>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</si>
  <si>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</si>
  <si>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</si>
  <si>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</si>
  <si>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</si>
  <si>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</si>
  <si>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</si>
  <si>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</si>
  <si>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</si>
  <si>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</si>
  <si>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</si>
  <si>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</si>
  <si>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</si>
  <si>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</si>
  <si>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</si>
  <si>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</si>
  <si>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</si>
  <si>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</si>
  <si>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</si>
  <si>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</si>
  <si>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</si>
  <si>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</si>
  <si>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</si>
  <si>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</si>
  <si>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</si>
  <si>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</si>
  <si>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</si>
  <si>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</si>
  <si>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</si>
  <si>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</si>
  <si>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</si>
  <si>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</si>
  <si>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</si>
  <si>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</si>
  <si>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</si>
  <si>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鹿児島県枕崎市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</si>
  <si>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</si>
  <si>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</si>
  <si>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</si>
  <si>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</si>
  <si>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</si>
  <si>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</si>
  <si>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</si>
  <si>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</si>
  <si>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</si>
  <si>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</si>
  <si>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</si>
  <si>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</si>
  <si>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</si>
  <si>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</si>
  <si>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</si>
  <si>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</si>
  <si>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</si>
  <si>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</si>
  <si>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</si>
  <si>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</si>
  <si>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</si>
  <si>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</si>
  <si>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</si>
  <si>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</si>
  <si>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</si>
  <si>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</si>
  <si>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</si>
  <si>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</si>
  <si>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</si>
  <si>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</si>
  <si>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</si>
  <si>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</si>
  <si>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</si>
  <si>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枕崎市国民健康保険特別会計</t>
    <phoneticPr fontId="5"/>
  </si>
  <si>
    <t>枕崎市介護保険特別会計</t>
    <phoneticPr fontId="5"/>
  </si>
  <si>
    <t>枕崎市後期高齢者医療特別会計</t>
    <phoneticPr fontId="5"/>
  </si>
  <si>
    <t>枕崎市水道事業会計</t>
    <phoneticPr fontId="5"/>
  </si>
  <si>
    <t>法適用企業</t>
    <phoneticPr fontId="5"/>
  </si>
  <si>
    <t>枕崎市立病院事業会計</t>
    <phoneticPr fontId="5"/>
  </si>
  <si>
    <t>枕崎市公共下水道事業会計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</si>
  <si>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</si>
  <si>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</si>
  <si>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</si>
  <si>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</si>
  <si>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</si>
  <si>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</si>
  <si>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</si>
  <si>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</si>
  <si>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</si>
  <si>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</si>
  <si>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</si>
  <si>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</si>
  <si>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</si>
  <si>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</si>
  <si>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</si>
  <si>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</si>
  <si>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</si>
  <si>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</si>
  <si>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</si>
  <si>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</si>
  <si>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</si>
  <si>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</si>
  <si>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</si>
  <si>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</si>
  <si>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</si>
  <si>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</si>
  <si>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</si>
  <si>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</si>
  <si>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</si>
  <si>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</si>
  <si>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</si>
  <si>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</si>
  <si>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</si>
  <si>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</si>
  <si>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</si>
  <si>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</si>
  <si>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</si>
  <si>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</si>
  <si>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</si>
  <si>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</si>
  <si>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</si>
  <si>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</si>
  <si>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</si>
  <si>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</si>
  <si>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</si>
  <si>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</si>
  <si>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</si>
  <si>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</si>
  <si>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</si>
  <si>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</si>
  <si>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</si>
  <si>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</si>
  <si>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</si>
  <si>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</si>
  <si>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</si>
  <si>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</si>
  <si>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</si>
  <si>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</si>
  <si>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</si>
  <si>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</si>
  <si>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</si>
  <si>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</si>
  <si>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</si>
  <si>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</si>
  <si>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</si>
  <si>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</si>
  <si>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</si>
  <si>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</si>
  <si>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</si>
  <si>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</si>
  <si>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</si>
  <si>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</si>
  <si>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</si>
  <si>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</si>
  <si>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</si>
  <si>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</si>
  <si>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</si>
  <si>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</si>
  <si>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</si>
  <si>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</si>
  <si>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</si>
  <si>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</si>
  <si>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</si>
  <si>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</si>
  <si>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</si>
  <si>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</si>
  <si>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</si>
  <si>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</si>
  <si>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</si>
  <si>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</si>
  <si>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</si>
  <si>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</si>
  <si>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</si>
  <si>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</si>
  <si>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</si>
  <si>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</si>
  <si>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</si>
  <si>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</si>
  <si>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</si>
  <si>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</si>
  <si>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</si>
  <si>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</si>
  <si>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</si>
  <si>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</si>
  <si>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</si>
  <si>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</si>
  <si>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</si>
  <si>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</si>
  <si>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</si>
  <si>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</si>
  <si>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</si>
  <si>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</si>
  <si>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</si>
  <si>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</si>
  <si>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</si>
  <si>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</si>
  <si>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</si>
  <si>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</si>
  <si>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</si>
  <si>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</si>
  <si>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</si>
  <si>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</si>
  <si>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</si>
  <si>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</si>
  <si>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</si>
  <si>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</si>
  <si>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</si>
  <si>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</si>
  <si>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</si>
  <si>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</si>
  <si>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</si>
  <si>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</si>
  <si>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</si>
  <si>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</si>
  <si>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</si>
  <si>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</si>
  <si>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</si>
  <si>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</si>
  <si>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</si>
  <si>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</si>
  <si>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</si>
  <si>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</si>
  <si>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</si>
  <si>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</si>
  <si>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</si>
  <si>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</si>
  <si>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一般会計</t>
  </si>
  <si>
    <t>枕崎市水道事業会計</t>
  </si>
  <si>
    <t>枕崎市立病院事業会計</t>
  </si>
  <si>
    <t>枕崎市介護保険特別会計</t>
  </si>
  <si>
    <t>枕崎市公共下水道事業会計</t>
  </si>
  <si>
    <t>枕崎市国民健康保険特別会計</t>
  </si>
  <si>
    <t>枕崎市後期高齢者医療特別会計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</si>
  <si>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</si>
  <si>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</si>
  <si>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</si>
  <si>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</si>
  <si>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</si>
  <si>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</si>
  <si>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</si>
  <si>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</si>
  <si>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ふるさと応援基金</t>
    <rPh sb="4" eb="6">
      <t>オウエン</t>
    </rPh>
    <rPh sb="6" eb="8">
      <t>キキン</t>
    </rPh>
    <phoneticPr fontId="5"/>
  </si>
  <si>
    <t>庁舎整備基金</t>
    <rPh sb="0" eb="2">
      <t>チョウシャ</t>
    </rPh>
    <rPh sb="2" eb="4">
      <t>セイビ</t>
    </rPh>
    <rPh sb="4" eb="6">
      <t>キキン</t>
    </rPh>
    <phoneticPr fontId="2"/>
  </si>
  <si>
    <t>地域振興基金</t>
    <rPh sb="0" eb="2">
      <t>チイキ</t>
    </rPh>
    <rPh sb="2" eb="4">
      <t>シンコウ</t>
    </rPh>
    <rPh sb="4" eb="6">
      <t>キキン</t>
    </rPh>
    <phoneticPr fontId="2"/>
  </si>
  <si>
    <t>中山間ふるさと・水と土保全基金</t>
    <rPh sb="0" eb="3">
      <t>チュウサンカン</t>
    </rPh>
    <rPh sb="8" eb="9">
      <t>ミズ</t>
    </rPh>
    <rPh sb="10" eb="11">
      <t>ツチ</t>
    </rPh>
    <rPh sb="11" eb="13">
      <t>ホゼン</t>
    </rPh>
    <rPh sb="13" eb="15">
      <t>キキン</t>
    </rPh>
    <phoneticPr fontId="2"/>
  </si>
  <si>
    <t>岩崎奨学基金</t>
    <rPh sb="0" eb="2">
      <t>イワサキ</t>
    </rPh>
    <rPh sb="2" eb="4">
      <t>ショウガク</t>
    </rPh>
    <rPh sb="4" eb="6">
      <t>キキン</t>
    </rPh>
    <phoneticPr fontId="2"/>
  </si>
  <si>
    <t>鹿児島県市町村総合事務組合</t>
    <rPh sb="0" eb="4">
      <t>カゴシマケン</t>
    </rPh>
    <rPh sb="4" eb="7">
      <t>シチョウソン</t>
    </rPh>
    <rPh sb="7" eb="9">
      <t>ソウゴウ</t>
    </rPh>
    <rPh sb="9" eb="13">
      <t>ジムクミアイ</t>
    </rPh>
    <phoneticPr fontId="2"/>
  </si>
  <si>
    <t>南薩地区衛生管理組合</t>
    <rPh sb="0" eb="2">
      <t>ナンサツ</t>
    </rPh>
    <rPh sb="2" eb="4">
      <t>チク</t>
    </rPh>
    <rPh sb="4" eb="6">
      <t>エイセイ</t>
    </rPh>
    <rPh sb="6" eb="8">
      <t>カンリ</t>
    </rPh>
    <rPh sb="8" eb="10">
      <t>クミアイ</t>
    </rPh>
    <phoneticPr fontId="2"/>
  </si>
  <si>
    <t>南薩介護保険事務組合</t>
    <rPh sb="0" eb="2">
      <t>ナンサツ</t>
    </rPh>
    <rPh sb="2" eb="4">
      <t>カイゴ</t>
    </rPh>
    <rPh sb="4" eb="6">
      <t>ホケン</t>
    </rPh>
    <rPh sb="6" eb="10">
      <t>ジムクミアイ</t>
    </rPh>
    <phoneticPr fontId="2"/>
  </si>
  <si>
    <t>枕崎市水産センター</t>
    <rPh sb="0" eb="3">
      <t>マ</t>
    </rPh>
    <rPh sb="3" eb="5">
      <t>スイサン</t>
    </rPh>
    <phoneticPr fontId="2"/>
  </si>
  <si>
    <t>南薩エアポート</t>
    <rPh sb="0" eb="2">
      <t>ナンサツ</t>
    </rPh>
    <phoneticPr fontId="2"/>
  </si>
  <si>
    <t>枕崎お魚センター</t>
    <rPh sb="0" eb="2">
      <t>マクラザキ</t>
    </rPh>
    <rPh sb="3" eb="4">
      <t>サカナ</t>
    </rPh>
    <phoneticPr fontId="2"/>
  </si>
  <si>
    <t>○</t>
    <phoneticPr fontId="2"/>
  </si>
  <si>
    <t>枕崎市かつお公社</t>
    <rPh sb="0" eb="3">
      <t>マ</t>
    </rPh>
    <rPh sb="6" eb="8">
      <t>コウシャ</t>
    </rPh>
    <phoneticPr fontId="2"/>
  </si>
  <si>
    <t>南薩木材加工センター</t>
    <rPh sb="0" eb="2">
      <t>ナンサツ</t>
    </rPh>
    <rPh sb="2" eb="4">
      <t>モクザイ</t>
    </rPh>
    <rPh sb="4" eb="6">
      <t>カコウ</t>
    </rPh>
    <phoneticPr fontId="2"/>
  </si>
  <si>
    <t>-</t>
    <phoneticPr fontId="2"/>
  </si>
  <si>
    <t>枕崎市土地開発公社</t>
    <rPh sb="0" eb="2">
      <t>マクラザキ</t>
    </rPh>
    <rPh sb="2" eb="3">
      <t>シ</t>
    </rPh>
    <rPh sb="3" eb="5">
      <t>トチ</t>
    </rPh>
    <rPh sb="5" eb="7">
      <t>カイハツ</t>
    </rPh>
    <rPh sb="7" eb="9">
      <t>コウシャ</t>
    </rPh>
    <phoneticPr fontId="2"/>
  </si>
  <si>
    <t>南薩地域地場産業振興センター</t>
    <rPh sb="0" eb="2">
      <t>ナンサツ</t>
    </rPh>
    <rPh sb="2" eb="4">
      <t>チイキ</t>
    </rPh>
    <rPh sb="4" eb="8">
      <t>ジバサンギョウ</t>
    </rPh>
    <rPh sb="8" eb="10">
      <t>シンコウ</t>
    </rPh>
    <phoneticPr fontId="2"/>
  </si>
  <si>
    <t>鹿児島県後期高齢者医療広域連合 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</si>
  <si>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 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</si>
</sst>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sharedStrings" Target="sharedStrings.xml" /><Relationship Id="rId2" Type="http://schemas.openxmlformats.org/officeDocument/2006/relationships/worksheet" Target="worksheets/sheet2.xml" /><Relationship Id="rId16"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theme" Target="theme/theme1.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c:ext xmlns:c16="http://schemas.microsoft.com/office/drawing/2014/chart" uri="{C3380CC4-5D6E-409C-BE32-E72D297353CC}">
              <c16:uniqueId val="{00000000-F626-455C-817F-B7FCF08B989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91967</c:v>
                </c:pt>
                <c:pt idx="1">
                  <c:v>96158</c:v>
                </c:pt>
                <c:pt idx="2">
                  <c:v>92697</c:v>
                </c:pt>
                <c:pt idx="3">
                  <c:v>86680</c:v>
                </c:pt>
                <c:pt idx="4">
                  <c:v>97046</c:v>
                </c:pt>
              </c:numCache>
            </c:numRef>
          </c:val>
          <c:smooth val="0"/>
          <c:extLst>
            <c:ext xmlns:c16="http://schemas.microsoft.com/office/drawing/2014/chart" uri="{C3380CC4-5D6E-409C-BE32-E72D297353CC}">
              <c16:uniqueId val="{00000001-F626-455C-817F-B7FCF08B989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7800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6.65</c:v>
                </c:pt>
                <c:pt idx="1">
                  <c:v>5.98</c:v>
                </c:pt>
                <c:pt idx="2">
                  <c:v>6.79</c:v>
                </c:pt>
                <c:pt idx="3">
                  <c:v>10.79</c:v>
                </c:pt>
                <c:pt idx="4">
                  <c:v>12.3</c:v>
                </c:pt>
              </c:numCache>
            </c:numRef>
          </c:val>
          <c:extLst>
            <c:ext xmlns:c16="http://schemas.microsoft.com/office/drawing/2014/chart" uri="{C3380CC4-5D6E-409C-BE32-E72D297353CC}">
              <c16:uniqueId val="{00000000-7812-4EA5-9DF6-EC0520E9A61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19.510000000000002</c:v>
                </c:pt>
                <c:pt idx="1">
                  <c:v>20.65</c:v>
                </c:pt>
                <c:pt idx="2">
                  <c:v>21.21</c:v>
                </c:pt>
                <c:pt idx="3">
                  <c:v>25.74</c:v>
                </c:pt>
                <c:pt idx="4">
                  <c:v>37.200000000000003</c:v>
                </c:pt>
              </c:numCache>
            </c:numRef>
          </c:val>
          <c:extLst>
            <c:ext xmlns:c16="http://schemas.microsoft.com/office/drawing/2014/chart" uri="{C3380CC4-5D6E-409C-BE32-E72D297353CC}">
              <c16:uniqueId val="{00000001-7812-4EA5-9DF6-EC0520E9A61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2.33</c:v>
                </c:pt>
                <c:pt idx="1">
                  <c:v>1.19</c:v>
                </c:pt>
                <c:pt idx="2">
                  <c:v>2.81</c:v>
                </c:pt>
                <c:pt idx="3">
                  <c:v>10.37</c:v>
                </c:pt>
                <c:pt idx="4">
                  <c:v>11.71</c:v>
                </c:pt>
              </c:numCache>
            </c:numRef>
          </c:val>
          <c:smooth val="0"/>
          <c:extLst>
            <c:ext xmlns:c16="http://schemas.microsoft.com/office/drawing/2014/chart" uri="{C3380CC4-5D6E-409C-BE32-E72D297353CC}">
              <c16:uniqueId val="{00000002-7812-4EA5-9DF6-EC0520E9A61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0.06</c:v>
                </c:pt>
                <c:pt idx="2">
                  <c:v>#N/A</c:v>
                </c:pt>
                <c:pt idx="3">
                  <c:v>0.37</c:v>
                </c:pt>
                <c:pt idx="4">
                  <c:v>0</c:v>
                </c:pt>
                <c:pt idx="5">
                  <c:v>0</c:v>
                </c:pt>
                <c:pt idx="6">
                  <c:v>0</c:v>
                </c:pt>
                <c:pt idx="7">
                  <c:v>0</c:v>
                </c:pt>
                <c:pt idx="8">
                  <c:v>0</c:v>
                </c:pt>
                <c:pt idx="9">
                  <c:v>0</c:v>
                </c:pt>
              </c:numCache>
            </c:numRef>
          </c:val>
          <c:extLst>
            <c:ext xmlns:c16="http://schemas.microsoft.com/office/drawing/2014/chart" uri="{C3380CC4-5D6E-409C-BE32-E72D297353CC}">
              <c16:uniqueId val="{00000000-6A4D-4426-87FE-FB9494C2E33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A4D-4426-87FE-FB9494C2E33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A4D-4426-87FE-FB9494C2E334}"/>
            </c:ext>
          </c:extLst>
        </c:ser>
        <c:ser>
          <c:idx val="3"/>
          <c:order val="3"/>
          <c:tx>
            <c:strRef>
              <c:f>データシート!$A$30</c:f>
              <c:strCache>
                <c:ptCount val="1"/>
                <c:pt idx="0">
                  <c:v>枕崎市後期高齢者医療特別会計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0.03</c:v>
                </c:pt>
                <c:pt idx="2">
                  <c:v>#N/A</c:v>
                </c:pt>
                <c:pt idx="3">
                  <c:v>0.03</c:v>
                </c:pt>
                <c:pt idx="4">
                  <c:v>#N/A</c:v>
                </c:pt>
                <c:pt idx="5">
                  <c:v>0.02</c:v>
                </c:pt>
                <c:pt idx="6">
                  <c:v>#N/A</c:v>
                </c:pt>
                <c:pt idx="7">
                  <c:v>0.03</c:v>
                </c:pt>
                <c:pt idx="8">
                  <c:v>#N/A</c:v>
                </c:pt>
                <c:pt idx="9">
                  <c:v>0.05</c:v>
                </c:pt>
              </c:numCache>
            </c:numRef>
          </c:val>
          <c:extLst>
            <c:ext xmlns:c16="http://schemas.microsoft.com/office/drawing/2014/chart" uri="{C3380CC4-5D6E-409C-BE32-E72D297353CC}">
              <c16:uniqueId val="{00000003-6A4D-4426-87FE-FB9494C2E334}"/>
            </c:ext>
          </c:extLst>
        </c:ser>
        <c:ser>
          <c:idx val="4"/>
          <c:order val="4"/>
          <c:tx>
            <c:strRef>
              <c:f>データシート!$A$31</c:f>
              <c:strCache>
                <c:ptCount val="1"/>
                <c:pt idx="0">
                  <c:v>枕崎市国民健康保険特別会計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0.25</c:v>
                </c:pt>
                <c:pt idx="2">
                  <c:v>#N/A</c:v>
                </c:pt>
                <c:pt idx="3">
                  <c:v>0.18</c:v>
                </c:pt>
                <c:pt idx="4">
                  <c:v>#N/A</c:v>
                </c:pt>
                <c:pt idx="5">
                  <c:v>0.17</c:v>
                </c:pt>
                <c:pt idx="6">
                  <c:v>#N/A</c:v>
                </c:pt>
                <c:pt idx="7">
                  <c:v>0.28999999999999998</c:v>
                </c:pt>
                <c:pt idx="8">
                  <c:v>#N/A</c:v>
                </c:pt>
                <c:pt idx="9">
                  <c:v>0.12</c:v>
                </c:pt>
              </c:numCache>
            </c:numRef>
          </c:val>
          <c:extLst>
            <c:ext xmlns:c16="http://schemas.microsoft.com/office/drawing/2014/chart" uri="{C3380CC4-5D6E-409C-BE32-E72D297353CC}">
              <c16:uniqueId val="{00000004-6A4D-4426-87FE-FB9494C2E334}"/>
            </c:ext>
          </c:extLst>
        </c:ser>
        <c:ser>
          <c:idx val="5"/>
          <c:order val="5"/>
          <c:tx>
            <c:strRef>
              <c:f>データシート!$A$32</c:f>
              <c:strCache>
                <c:ptCount val="1"/>
                <c:pt idx="0">
                  <c:v>枕崎市公共下水道事業会計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#N/A</c:v>
                </c:pt>
                <c:pt idx="5">
                  <c:v>1.0900000000000001</c:v>
                </c:pt>
                <c:pt idx="6">
                  <c:v>#N/A</c:v>
                </c:pt>
                <c:pt idx="7">
                  <c:v>1.1299999999999999</c:v>
                </c:pt>
                <c:pt idx="8">
                  <c:v>#N/A</c:v>
                </c:pt>
                <c:pt idx="9">
                  <c:v>0.64</c:v>
                </c:pt>
              </c:numCache>
            </c:numRef>
          </c:val>
          <c:extLst>
            <c:ext xmlns:c16="http://schemas.microsoft.com/office/drawing/2014/chart" uri="{C3380CC4-5D6E-409C-BE32-E72D297353CC}">
              <c16:uniqueId val="{00000005-6A4D-4426-87FE-FB9494C2E334}"/>
            </c:ext>
          </c:extLst>
        </c:ser>
        <c:ser>
          <c:idx val="6"/>
          <c:order val="6"/>
          <c:tx>
            <c:strRef>
              <c:f>データシート!$A$33</c:f>
              <c:strCache>
                <c:ptCount val="1"/>
                <c:pt idx="0">
                  <c:v>枕崎市介護保険特別会計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2.23</c:v>
                </c:pt>
                <c:pt idx="2">
                  <c:v>#N/A</c:v>
                </c:pt>
                <c:pt idx="3">
                  <c:v>1.96</c:v>
                </c:pt>
                <c:pt idx="4">
                  <c:v>#N/A</c:v>
                </c:pt>
                <c:pt idx="5">
                  <c:v>3.03</c:v>
                </c:pt>
                <c:pt idx="6">
                  <c:v>#N/A</c:v>
                </c:pt>
                <c:pt idx="7">
                  <c:v>2.38</c:v>
                </c:pt>
                <c:pt idx="8">
                  <c:v>#N/A</c:v>
                </c:pt>
                <c:pt idx="9">
                  <c:v>4.43</c:v>
                </c:pt>
              </c:numCache>
            </c:numRef>
          </c:val>
          <c:extLst>
            <c:ext xmlns:c16="http://schemas.microsoft.com/office/drawing/2014/chart" uri="{C3380CC4-5D6E-409C-BE32-E72D297353CC}">
              <c16:uniqueId val="{00000006-6A4D-4426-87FE-FB9494C2E334}"/>
            </c:ext>
          </c:extLst>
        </c:ser>
        <c:ser>
          <c:idx val="7"/>
          <c:order val="7"/>
          <c:tx>
            <c:strRef>
              <c:f>データシート!$A$34</c:f>
              <c:strCache>
                <c:ptCount val="1"/>
                <c:pt idx="0">
                  <c:v>枕崎市立病院事業会計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6.66</c:v>
                </c:pt>
                <c:pt idx="2">
                  <c:v>#N/A</c:v>
                </c:pt>
                <c:pt idx="3">
                  <c:v>6.65</c:v>
                </c:pt>
                <c:pt idx="4">
                  <c:v>#N/A</c:v>
                </c:pt>
                <c:pt idx="5">
                  <c:v>6.37</c:v>
                </c:pt>
                <c:pt idx="6">
                  <c:v>#N/A</c:v>
                </c:pt>
                <c:pt idx="7">
                  <c:v>7.32</c:v>
                </c:pt>
                <c:pt idx="8">
                  <c:v>#N/A</c:v>
                </c:pt>
                <c:pt idx="9">
                  <c:v>8.84</c:v>
                </c:pt>
              </c:numCache>
            </c:numRef>
          </c:val>
          <c:extLst>
            <c:ext xmlns:c16="http://schemas.microsoft.com/office/drawing/2014/chart" uri="{C3380CC4-5D6E-409C-BE32-E72D297353CC}">
              <c16:uniqueId val="{00000007-6A4D-4426-87FE-FB9494C2E334}"/>
            </c:ext>
          </c:extLst>
        </c:ser>
        <c:ser>
          <c:idx val="8"/>
          <c:order val="8"/>
          <c:tx>
            <c:strRef>
              <c:f>データシート!$A$35</c:f>
              <c:strCache>
                <c:ptCount val="1"/>
                <c:pt idx="0">
                  <c:v>枕崎市水道事業会計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12.59</c:v>
                </c:pt>
                <c:pt idx="2">
                  <c:v>#N/A</c:v>
                </c:pt>
                <c:pt idx="3">
                  <c:v>12.32</c:v>
                </c:pt>
                <c:pt idx="4">
                  <c:v>#N/A</c:v>
                </c:pt>
                <c:pt idx="5">
                  <c:v>11.33</c:v>
                </c:pt>
                <c:pt idx="6">
                  <c:v>#N/A</c:v>
                </c:pt>
                <c:pt idx="7">
                  <c:v>9.74</c:v>
                </c:pt>
                <c:pt idx="8">
                  <c:v>#N/A</c:v>
                </c:pt>
                <c:pt idx="9">
                  <c:v>9.51</c:v>
                </c:pt>
              </c:numCache>
            </c:numRef>
          </c:val>
          <c:extLst>
            <c:ext xmlns:c16="http://schemas.microsoft.com/office/drawing/2014/chart" uri="{C3380CC4-5D6E-409C-BE32-E72D297353CC}">
              <c16:uniqueId val="{00000008-6A4D-4426-87FE-FB9494C2E33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6.64</c:v>
                </c:pt>
                <c:pt idx="2">
                  <c:v>#N/A</c:v>
                </c:pt>
                <c:pt idx="3">
                  <c:v>5.97</c:v>
                </c:pt>
                <c:pt idx="4">
                  <c:v>#N/A</c:v>
                </c:pt>
                <c:pt idx="5">
                  <c:v>6.79</c:v>
                </c:pt>
                <c:pt idx="6">
                  <c:v>#N/A</c:v>
                </c:pt>
                <c:pt idx="7">
                  <c:v>10.79</c:v>
                </c:pt>
                <c:pt idx="8">
                  <c:v>#N/A</c:v>
                </c:pt>
                <c:pt idx="9">
                  <c:v>12.29</c:v>
                </c:pt>
              </c:numCache>
            </c:numRef>
          </c:val>
          <c:extLst>
            <c:ext xmlns:c16="http://schemas.microsoft.com/office/drawing/2014/chart" uri="{C3380CC4-5D6E-409C-BE32-E72D297353CC}">
              <c16:uniqueId val="{00000009-6A4D-4426-87FE-FB9494C2E33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816</c:v>
                </c:pt>
                <c:pt idx="5">
                  <c:v>845</c:v>
                </c:pt>
                <c:pt idx="8">
                  <c:v>848</c:v>
                </c:pt>
                <c:pt idx="11">
                  <c:v>862</c:v>
                </c:pt>
                <c:pt idx="14">
                  <c:v>903</c:v>
                </c:pt>
              </c:numCache>
            </c:numRef>
          </c:val>
          <c:extLst>
            <c:ext xmlns:c16="http://schemas.microsoft.com/office/drawing/2014/chart" uri="{C3380CC4-5D6E-409C-BE32-E72D297353CC}">
              <c16:uniqueId val="{00000000-39C0-46CB-9572-5BEEE46E5B4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9C0-46CB-9572-5BEEE46E5B4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c:v>
                </c:pt>
                <c:pt idx="3">
                  <c:v>2</c:v>
                </c:pt>
                <c:pt idx="6">
                  <c:v>1</c:v>
                </c:pt>
                <c:pt idx="9">
                  <c:v>1</c:v>
                </c:pt>
                <c:pt idx="12">
                  <c:v>1</c:v>
                </c:pt>
              </c:numCache>
            </c:numRef>
          </c:val>
          <c:extLst>
            <c:ext xmlns:c16="http://schemas.microsoft.com/office/drawing/2014/chart" uri="{C3380CC4-5D6E-409C-BE32-E72D297353CC}">
              <c16:uniqueId val="{00000002-39C0-46CB-9572-5BEEE46E5B4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9C0-46CB-9572-5BEEE46E5B4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261</c:v>
                </c:pt>
                <c:pt idx="3">
                  <c:v>264</c:v>
                </c:pt>
                <c:pt idx="6">
                  <c:v>265</c:v>
                </c:pt>
                <c:pt idx="9">
                  <c:v>277</c:v>
                </c:pt>
                <c:pt idx="12">
                  <c:v>269</c:v>
                </c:pt>
              </c:numCache>
            </c:numRef>
          </c:val>
          <c:extLst>
            <c:ext xmlns:c16="http://schemas.microsoft.com/office/drawing/2014/chart" uri="{C3380CC4-5D6E-409C-BE32-E72D297353CC}">
              <c16:uniqueId val="{00000004-39C0-46CB-9572-5BEEE46E5B4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9C0-46CB-9572-5BEEE46E5B4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9C0-46CB-9572-5BEEE46E5B4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1092</c:v>
                </c:pt>
                <c:pt idx="3">
                  <c:v>1063</c:v>
                </c:pt>
                <c:pt idx="6">
                  <c:v>1043</c:v>
                </c:pt>
                <c:pt idx="9">
                  <c:v>1028</c:v>
                </c:pt>
                <c:pt idx="12">
                  <c:v>1062</c:v>
                </c:pt>
              </c:numCache>
            </c:numRef>
          </c:val>
          <c:extLst>
            <c:ext xmlns:c16="http://schemas.microsoft.com/office/drawing/2014/chart" uri="{C3380CC4-5D6E-409C-BE32-E72D297353CC}">
              <c16:uniqueId val="{00000007-39C0-46CB-9572-5BEEE46E5B4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540</c:v>
                </c:pt>
                <c:pt idx="2">
                  <c:v>#N/A</c:v>
                </c:pt>
                <c:pt idx="3">
                  <c:v>#N/A</c:v>
                </c:pt>
                <c:pt idx="4">
                  <c:v>484</c:v>
                </c:pt>
                <c:pt idx="5">
                  <c:v>#N/A</c:v>
                </c:pt>
                <c:pt idx="6">
                  <c:v>#N/A</c:v>
                </c:pt>
                <c:pt idx="7">
                  <c:v>461</c:v>
                </c:pt>
                <c:pt idx="8">
                  <c:v>#N/A</c:v>
                </c:pt>
                <c:pt idx="9">
                  <c:v>#N/A</c:v>
                </c:pt>
                <c:pt idx="10">
                  <c:v>444</c:v>
                </c:pt>
                <c:pt idx="11">
                  <c:v>#N/A</c:v>
                </c:pt>
                <c:pt idx="12">
                  <c:v>#N/A</c:v>
                </c:pt>
                <c:pt idx="13">
                  <c:v>429</c:v>
                </c:pt>
                <c:pt idx="14">
                  <c:v>#N/A</c:v>
                </c:pt>
              </c:numCache>
            </c:numRef>
          </c:val>
          <c:smooth val="0"/>
          <c:extLst>
            <c:ext xmlns:c16="http://schemas.microsoft.com/office/drawing/2014/chart" uri="{C3380CC4-5D6E-409C-BE32-E72D297353CC}">
              <c16:uniqueId val="{00000008-39C0-46CB-9572-5BEEE46E5B4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9157</c:v>
                </c:pt>
                <c:pt idx="5">
                  <c:v>9539</c:v>
                </c:pt>
                <c:pt idx="8">
                  <c:v>9704</c:v>
                </c:pt>
                <c:pt idx="11">
                  <c:v>9746</c:v>
                </c:pt>
                <c:pt idx="14">
                  <c:v>9772</c:v>
                </c:pt>
              </c:numCache>
            </c:numRef>
          </c:val>
          <c:extLst>
            <c:ext xmlns:c16="http://schemas.microsoft.com/office/drawing/2014/chart" uri="{C3380CC4-5D6E-409C-BE32-E72D297353CC}">
              <c16:uniqueId val="{00000000-84B8-45F0-A8F8-47817282B14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694</c:v>
                </c:pt>
                <c:pt idx="5">
                  <c:v>693</c:v>
                </c:pt>
                <c:pt idx="8">
                  <c:v>662</c:v>
                </c:pt>
                <c:pt idx="11">
                  <c:v>618</c:v>
                </c:pt>
                <c:pt idx="14">
                  <c:v>600</c:v>
                </c:pt>
              </c:numCache>
            </c:numRef>
          </c:val>
          <c:extLst>
            <c:ext xmlns:c16="http://schemas.microsoft.com/office/drawing/2014/chart" uri="{C3380CC4-5D6E-409C-BE32-E72D297353CC}">
              <c16:uniqueId val="{00000001-84B8-45F0-A8F8-47817282B14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2718</c:v>
                </c:pt>
                <c:pt idx="5">
                  <c:v>4004</c:v>
                </c:pt>
                <c:pt idx="8">
                  <c:v>5348</c:v>
                </c:pt>
                <c:pt idx="11">
                  <c:v>6859</c:v>
                </c:pt>
                <c:pt idx="14">
                  <c:v>7440</c:v>
                </c:pt>
              </c:numCache>
            </c:numRef>
          </c:val>
          <c:extLst>
            <c:ext xmlns:c16="http://schemas.microsoft.com/office/drawing/2014/chart" uri="{C3380CC4-5D6E-409C-BE32-E72D297353CC}">
              <c16:uniqueId val="{00000002-84B8-45F0-A8F8-47817282B14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4B8-45F0-A8F8-47817282B14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4B8-45F0-A8F8-47817282B14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53</c:v>
                </c:pt>
                <c:pt idx="3">
                  <c:v>65</c:v>
                </c:pt>
                <c:pt idx="6">
                  <c:v>59</c:v>
                </c:pt>
                <c:pt idx="9">
                  <c:v>90</c:v>
                </c:pt>
                <c:pt idx="12">
                  <c:v>30</c:v>
                </c:pt>
              </c:numCache>
            </c:numRef>
          </c:val>
          <c:extLst>
            <c:ext xmlns:c16="http://schemas.microsoft.com/office/drawing/2014/chart" uri="{C3380CC4-5D6E-409C-BE32-E72D297353CC}">
              <c16:uniqueId val="{00000005-84B8-45F0-A8F8-47817282B14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2950</c:v>
                </c:pt>
                <c:pt idx="3">
                  <c:v>2841</c:v>
                </c:pt>
                <c:pt idx="6">
                  <c:v>2753</c:v>
                </c:pt>
                <c:pt idx="9">
                  <c:v>2362</c:v>
                </c:pt>
                <c:pt idx="12">
                  <c:v>2216</c:v>
                </c:pt>
              </c:numCache>
            </c:numRef>
          </c:val>
          <c:extLst>
            <c:ext xmlns:c16="http://schemas.microsoft.com/office/drawing/2014/chart" uri="{C3380CC4-5D6E-409C-BE32-E72D297353CC}">
              <c16:uniqueId val="{00000006-84B8-45F0-A8F8-47817282B14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84B8-45F0-A8F8-47817282B14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3150</c:v>
                </c:pt>
                <c:pt idx="3">
                  <c:v>3293</c:v>
                </c:pt>
                <c:pt idx="6">
                  <c:v>3199</c:v>
                </c:pt>
                <c:pt idx="9">
                  <c:v>2905</c:v>
                </c:pt>
                <c:pt idx="12">
                  <c:v>2522</c:v>
                </c:pt>
              </c:numCache>
            </c:numRef>
          </c:val>
          <c:extLst>
            <c:ext xmlns:c16="http://schemas.microsoft.com/office/drawing/2014/chart" uri="{C3380CC4-5D6E-409C-BE32-E72D297353CC}">
              <c16:uniqueId val="{00000008-84B8-45F0-A8F8-47817282B14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7</c:v>
                </c:pt>
                <c:pt idx="3">
                  <c:v>4</c:v>
                </c:pt>
                <c:pt idx="6">
                  <c:v>3</c:v>
                </c:pt>
                <c:pt idx="9">
                  <c:v>1</c:v>
                </c:pt>
                <c:pt idx="12">
                  <c:v>0</c:v>
                </c:pt>
              </c:numCache>
            </c:numRef>
          </c:val>
          <c:extLst>
            <c:ext xmlns:c16="http://schemas.microsoft.com/office/drawing/2014/chart" uri="{C3380CC4-5D6E-409C-BE32-E72D297353CC}">
              <c16:uniqueId val="{00000009-84B8-45F0-A8F8-47817282B14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10637</c:v>
                </c:pt>
                <c:pt idx="3">
                  <c:v>11002</c:v>
                </c:pt>
                <c:pt idx="6">
                  <c:v>11200</c:v>
                </c:pt>
                <c:pt idx="9">
                  <c:v>11212</c:v>
                </c:pt>
                <c:pt idx="12">
                  <c:v>11357</c:v>
                </c:pt>
              </c:numCache>
            </c:numRef>
          </c:val>
          <c:extLst>
            <c:ext xmlns:c16="http://schemas.microsoft.com/office/drawing/2014/chart" uri="{C3380CC4-5D6E-409C-BE32-E72D297353CC}">
              <c16:uniqueId val="{0000000A-84B8-45F0-A8F8-47817282B14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4229</c:v>
                </c:pt>
                <c:pt idx="2">
                  <c:v>#N/A</c:v>
                </c:pt>
                <c:pt idx="3">
                  <c:v>#N/A</c:v>
                </c:pt>
                <c:pt idx="4">
                  <c:v>2969</c:v>
                </c:pt>
                <c:pt idx="5">
                  <c:v>#N/A</c:v>
                </c:pt>
                <c:pt idx="6">
                  <c:v>#N/A</c:v>
                </c:pt>
                <c:pt idx="7">
                  <c:v>1500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4B8-45F0-A8F8-47817282B14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1314</c:v>
                </c:pt>
                <c:pt idx="1">
                  <c:v>1693</c:v>
                </c:pt>
                <c:pt idx="2">
                  <c:v>2366</c:v>
                </c:pt>
              </c:numCache>
            </c:numRef>
          </c:val>
          <c:extLst>
            <c:ext xmlns:c16="http://schemas.microsoft.com/office/drawing/2014/chart" uri="{C3380CC4-5D6E-409C-BE32-E72D297353CC}">
              <c16:uniqueId val="{00000000-DF6F-4C87-8072-686F008DFF1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338</c:v>
                </c:pt>
                <c:pt idx="1">
                  <c:v>342</c:v>
                </c:pt>
                <c:pt idx="2">
                  <c:v>342</c:v>
                </c:pt>
              </c:numCache>
            </c:numRef>
          </c:val>
          <c:extLst>
            <c:ext xmlns:c16="http://schemas.microsoft.com/office/drawing/2014/chart" uri="{C3380CC4-5D6E-409C-BE32-E72D297353CC}">
              <c16:uniqueId val="{00000001-DF6F-4C87-8072-686F008DFF1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3257</c:v>
                </c:pt>
                <c:pt idx="1">
                  <c:v>4333</c:v>
                </c:pt>
                <c:pt idx="2">
                  <c:v>4239</c:v>
                </c:pt>
              </c:numCache>
            </c:numRef>
          </c:val>
          <c:extLst>
            <c:ext xmlns:c16="http://schemas.microsoft.com/office/drawing/2014/chart" uri="{C3380CC4-5D6E-409C-BE32-E72D297353CC}">
              <c16:uniqueId val="{00000002-DF6F-4C87-8072-686F008DFF1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鹿児島県枕崎市</a:t>
          </a:r>
        </a:p>
      </xdr:txBody>
    </xdr:sp>
    <xdr:clientData/>
  </xdr:twoCellAnchor>
  <xdr:twoCellAnchor>
    <xdr:from>
      <xdr:col>1</xdr:col>
      <xdr:colOff>0</xdr:colOff>
      <xdr:row>43</xdr:row>
      <xdr:rowOff>0</xdr:rowOff>
    </xdr:from>
    <xdr:to>
      <xdr:col>10</xdr:col>
      <xdr:colOff>0</xdr:colOff>
      <xdr:row>44</xdr:row>
      <xdr:rowOff>0</xdr:rowOff>
    </xdr:to>
    <xdr:sp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本市は水道・病院・下水道事業を実施していることから、公営企業債の元利償還金に対する繰出の負担が大きくなっている。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令和</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４年</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度</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決算</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については</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一般会計の元利償還金</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が増加したものの、</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算入公債費等も増加したことから</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、実質公債費比率の分子</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減少した。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実質公債費比率は年々改善が図られているものの、</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現在整備を行っているごみ処理施設に係る借入額が多額となることなどから、今後比率は上昇することが予想されるが、</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必要となる社会資本への投資を行いつつ、交付税措置</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率の高い</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有利な地方債の活用により実質的な公債費負担の軽減に努め</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ていく</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56</xdr:row>
      <xdr:rowOff>0</xdr:rowOff>
    </xdr:from>
    <xdr:to>
      <xdr:col>10</xdr:col>
      <xdr:colOff>0</xdr:colOff>
      <xdr:row>57</xdr:row>
      <xdr:rowOff>0</xdr:rowOff>
    </xdr:to>
    <xdr:sp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200" baseline="0">
              <a:solidFill>
                <a:schemeClr val="dk1"/>
              </a:solidFill>
              <a:effectLst/>
              <a:latin typeface="+mn-lt"/>
              <a:ea typeface="+mn-ea"/>
              <a:cs typeface="+mn-cs"/>
            </a:rPr>
            <a:t>　</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減債基金残高のうち、実質公債比率の算定に用いる満期一括償還地方債の償還の財源として積み立てた額はない。</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鹿児島県枕崎市</a:t>
          </a:r>
        </a:p>
      </xdr:txBody>
    </xdr:sp>
    <xdr:clientData/>
  </xdr:twoCellAnchor>
  <xdr:twoCellAnchor>
    <xdr:from>
      <xdr:col>1</xdr:col>
      <xdr:colOff>0</xdr:colOff>
      <xdr:row>39</xdr:row>
      <xdr:rowOff>0</xdr:rowOff>
    </xdr:from>
    <xdr:to>
      <xdr:col>8</xdr:col>
      <xdr:colOff>0</xdr:colOff>
      <xdr:row>40</xdr:row>
      <xdr:rowOff>0</xdr:rowOff>
    </xdr:to>
    <xdr:sp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将来負担額（</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については、</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公営企業債等繰入見込額や退職手当負担見込額、設立法人の負担額等負担見込額が減となったことにより</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減少した</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充当</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可能財源等</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B)</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について</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は、財政調整基金の増による充当可能基金の増や交付税措置率の高い有利な地方債の活用等による</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基準財政需要額算入見込額</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の増により増加した</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将来負担額（</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から充当可能財源等（</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B)</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を差し引いた将来負担比率の分子については前年度より</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1,034,686</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千円減少し、前年度に引き続きマイナスとなった。</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設立法人の負担額等見込額については、市から法人への経営安定化資金の貸し付けを行ったことにより減少しいるものの、赤字による債務超過額が拡大しているほか、一般会計等に係る地方債の現在高についてもごみ処理施設整備に係る借入額の増等により前年度を上回っていることから、</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今後も市全体で投資的経費の適切な選択・重点化等を行いながら、交付税措置率の高い有利な地方債を活用し</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後年度負担を軽減していくとともに、財政調整基金をはじめとする基金を確保し、財政の健全化に努める。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鹿児島県枕崎市</a:t>
          </a:r>
        </a:p>
      </xdr:txBody>
    </xdr:sp>
    <xdr:clientData/>
  </xdr:twoCellAnchor>
  <xdr:twoCellAnchor>
    <xdr:from>
      <xdr:col>0</xdr:col>
      <xdr:colOff>533400</xdr:colOff>
      <xdr:row>4</xdr:row>
      <xdr:rowOff>118629</xdr:rowOff>
    </xdr:from>
    <xdr:to>
      <xdr:col>2</xdr:col>
      <xdr:colOff>1009650</xdr:colOff>
      <xdr:row>6</xdr:row>
      <xdr:rowOff>185304</xdr:rowOff>
    </xdr:to>
    <xdr:sp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mn-lt"/>
              <a:ea typeface="+mn-ea"/>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基金全体としては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1,175,100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千円の取り崩しを行ったが、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1,755,146</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千円の積立を行ったことにより増加している。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特に</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財政調整基金の決算剰余金等による積立額の増が</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基金全体の増の要因となっている。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財政計画では、令和７年度末までに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億円を超える財政調整的な基金を確保</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する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こととしている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広域で取り組んでいる新クリーンセンター整備に伴う地方債の償還に対応する減債基金への積立も含めた地方財政法上の積立を行っていくことで、将来の持続可能な財政構造を維持するための基金の充実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・ふるさと応援基金：（１）自然環境保全やまちなみ景観整備など生活環境の整備に関する事業</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（２）快適で便利なコンパクトなまちづくりを目指した都市基盤の整備等に関する事業</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（３）農林水産業をはじめとする地場産業や観光の振興等に関する事業</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（４）出産・子育て支援をはじめとする福祉の増進や健康増進等に関する事業</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（５）教育・文化・芸術・スポーツの振興等に関する事業</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（６）市民や地域づくり団体との協働等による市民ぐるみのまちづくり等に関する事業</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（７）その他まちづくりに関する事業</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・地域振興基金：地域の活性化及び住民福祉の向上を図る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・庁舎整備基金：枕崎市庁舎建設及び改修</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・中山間ふるさと・水と土保全基金：中山間地域における土地改良施設の機能を適正に発揮させるための集落共同活動の強化に対する支援</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・岩崎奨学基金：高等教育等振興の一環として、有用な人材育成を図る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912,275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千円の積立を行ったが、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1,100,000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千円の取り崩しを行ったことにより減少している。ふるさと納税の減により基金積立金額も前年度より減少している。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・地域振興基金：指定寄附によ</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45,250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積立</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行ったが、第３セクターへの貸付金の財源として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50,000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千円の取り崩</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しを行ったことにより減少している。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・庁舎整備基金：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将来的な</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庁舎の建替えを見据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100,550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千円の積立を行ったことにより増加している。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それぞれの使途に沿った事業に充当していくため、中長期的には残高を増やしていく方針ではない。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取り崩しを行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ったが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、決算剰余金等により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675,450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千円の積立を行ったことにより増加している。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財政計画では、令和７年度末までに減債基金と合わせて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億円を超える財政調整的な基金を確保し、将来の持続可能な財政構造を維持するための基金の充実を図っていくこととしている。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千円の取り崩しを行ったが、今後の公債費負担の軽減対策として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19,280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千円の積立を行ったことにより増加している。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財政計画では、令和７年度末までに財政調整基金と合わせて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億円を超える財政調整的な基金を確保し、将来の持続可能な財政構造を維持するための基金の充実を図っていくこととしている。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42</xdr:row>
      <xdr:rowOff>168433</xdr:rowOff>
    </xdr:from>
    <xdr:to>
      <xdr:col>8</xdr:col>
      <xdr:colOff>1679209</xdr:colOff>
      <xdr:row>44</xdr:row>
      <xdr:rowOff>91419</xdr:rowOff>
    </xdr:to>
    <xdr:sp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textlink="">
      <xdr:nvSpPr>
        <xdr:cNvPr id="2" name="正方形/長方形 1">
          <a:extLst>
            <a:ext uri="{FF2B5EF4-FFF2-40B4-BE49-F238E27FC236}">
              <a16:creationId xmlns:a16="http://schemas.microsoft.com/office/drawing/2014/main" id="{803EE216-BBA9-4A3E-A523-64D80AF4E2D2}"/>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textlink="">
      <xdr:nvSpPr>
        <xdr:cNvPr id="3" name="正方形/長方形 2">
          <a:extLst>
            <a:ext uri="{FF2B5EF4-FFF2-40B4-BE49-F238E27FC236}">
              <a16:creationId xmlns:a16="http://schemas.microsoft.com/office/drawing/2014/main" id="{31E6B939-3650-44D3-A2FA-4EF76E397F6B}"/>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textlink="">
      <xdr:nvSpPr>
        <xdr:cNvPr id="4" name="正方形/長方形 3">
          <a:extLst>
            <a:ext uri="{FF2B5EF4-FFF2-40B4-BE49-F238E27FC236}">
              <a16:creationId xmlns:a16="http://schemas.microsoft.com/office/drawing/2014/main" id="{C0A977F7-BBD9-4ACC-8CDD-FDCFCDBCB838}"/>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textlink="">
      <xdr:nvSpPr>
        <xdr:cNvPr id="5" name="正方形/長方形 4">
          <a:extLst>
            <a:ext uri="{FF2B5EF4-FFF2-40B4-BE49-F238E27FC236}">
              <a16:creationId xmlns:a16="http://schemas.microsoft.com/office/drawing/2014/main" id="{2B060531-95F6-44EE-A8E0-330A41273E53}"/>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鹿児島県枕崎市</a:t>
          </a:r>
        </a:p>
      </xdr:txBody>
    </xdr:sp>
    <xdr:clientData/>
  </xdr:twoCellAnchor>
  <xdr:twoCellAnchor>
    <xdr:from>
      <xdr:col>83</xdr:col>
      <xdr:colOff>6350</xdr:colOff>
      <xdr:row>2</xdr:row>
      <xdr:rowOff>63500</xdr:rowOff>
    </xdr:from>
    <xdr:to>
      <xdr:col>95</xdr:col>
      <xdr:colOff>152400</xdr:colOff>
      <xdr:row>5</xdr:row>
      <xdr:rowOff>107950</xdr:rowOff>
    </xdr:to>
    <xdr:sp textlink="">
      <xdr:nvSpPr>
        <xdr:cNvPr id="6" name="正方形/長方形 5">
          <a:extLst>
            <a:ext uri="{FF2B5EF4-FFF2-40B4-BE49-F238E27FC236}">
              <a16:creationId xmlns:a16="http://schemas.microsoft.com/office/drawing/2014/main" id="{C14B4A61-4AD1-4A2B-A59E-7FBDB0E59DA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textlink="">
      <xdr:nvSpPr>
        <xdr:cNvPr id="7" name="正方形/長方形 6">
          <a:extLst>
            <a:ext uri="{FF2B5EF4-FFF2-40B4-BE49-F238E27FC236}">
              <a16:creationId xmlns:a16="http://schemas.microsoft.com/office/drawing/2014/main" id="{0310A4CF-47AB-4B26-8B3A-C62B22BACC35}"/>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textlink="">
      <xdr:nvSpPr>
        <xdr:cNvPr id="8" name="正方形/長方形 7">
          <a:extLst>
            <a:ext uri="{FF2B5EF4-FFF2-40B4-BE49-F238E27FC236}">
              <a16:creationId xmlns:a16="http://schemas.microsoft.com/office/drawing/2014/main" id="{E9534716-A6F7-4D26-96F7-9AEC40C2DA8C}"/>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textlink="">
      <xdr:nvSpPr>
        <xdr:cNvPr id="9" name="正方形/長方形 8">
          <a:extLst>
            <a:ext uri="{FF2B5EF4-FFF2-40B4-BE49-F238E27FC236}">
              <a16:creationId xmlns:a16="http://schemas.microsoft.com/office/drawing/2014/main" id="{5CDD372A-5FCB-408A-AFC5-4ECC5C8F0EF9}"/>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textlink="">
      <xdr:nvSpPr>
        <xdr:cNvPr id="10" name="正方形/長方形 9">
          <a:extLst>
            <a:ext uri="{FF2B5EF4-FFF2-40B4-BE49-F238E27FC236}">
              <a16:creationId xmlns:a16="http://schemas.microsoft.com/office/drawing/2014/main" id="{33E9C065-11C2-423F-89DD-B196224C1F9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textlink="">
      <xdr:nvSpPr>
        <xdr:cNvPr id="11" name="正方形/長方形 10">
          <a:extLst>
            <a:ext uri="{FF2B5EF4-FFF2-40B4-BE49-F238E27FC236}">
              <a16:creationId xmlns:a16="http://schemas.microsoft.com/office/drawing/2014/main" id="{98AAE005-F89D-484E-95E7-F3D8F41E06C5}"/>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19,715
19,279
74.78
15,819,938
15,028,076
782,058
6,359,339
11,356,886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textlink="">
      <xdr:nvSpPr>
        <xdr:cNvPr id="12" name="正方形/長方形 11">
          <a:extLst>
            <a:ext uri="{FF2B5EF4-FFF2-40B4-BE49-F238E27FC236}">
              <a16:creationId xmlns:a16="http://schemas.microsoft.com/office/drawing/2014/main" id="{E415DF0F-6AE7-43C8-8004-FA5EAB2AF375}"/>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textlink="">
      <xdr:nvSpPr>
        <xdr:cNvPr id="13" name="正方形/長方形 12">
          <a:extLst>
            <a:ext uri="{FF2B5EF4-FFF2-40B4-BE49-F238E27FC236}">
              <a16:creationId xmlns:a16="http://schemas.microsoft.com/office/drawing/2014/main" id="{2D4A8F74-5D12-4579-B302-F5A71CFD4272}"/>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textlink="">
      <xdr:nvSpPr>
        <xdr:cNvPr id="14" name="正方形/長方形 13">
          <a:extLst>
            <a:ext uri="{FF2B5EF4-FFF2-40B4-BE49-F238E27FC236}">
              <a16:creationId xmlns:a16="http://schemas.microsoft.com/office/drawing/2014/main" id="{1677DCE2-C0A4-4DA0-B521-D879B3B05A62}"/>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textlink="">
      <xdr:nvSpPr>
        <xdr:cNvPr id="15" name="正方形/長方形 14">
          <a:extLst>
            <a:ext uri="{FF2B5EF4-FFF2-40B4-BE49-F238E27FC236}">
              <a16:creationId xmlns:a16="http://schemas.microsoft.com/office/drawing/2014/main" id="{F796AC12-904F-4CDA-A905-18E4786DD896}"/>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textlink="">
      <xdr:nvSpPr>
        <xdr:cNvPr id="16" name="正方形/長方形 15">
          <a:extLst>
            <a:ext uri="{FF2B5EF4-FFF2-40B4-BE49-F238E27FC236}">
              <a16:creationId xmlns:a16="http://schemas.microsoft.com/office/drawing/2014/main" id="{F993E27F-C0D3-4D6C-8077-158A7DDD42E2}"/>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textlink="">
      <xdr:nvSpPr>
        <xdr:cNvPr id="17" name="正方形/長方形 16">
          <a:extLst>
            <a:ext uri="{FF2B5EF4-FFF2-40B4-BE49-F238E27FC236}">
              <a16:creationId xmlns:a16="http://schemas.microsoft.com/office/drawing/2014/main" id="{5073260B-1EF5-41F3-A867-04150F6E5FE8}"/>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textlink="">
      <xdr:nvSpPr>
        <xdr:cNvPr id="18" name="角丸四角形 17">
          <a:extLst>
            <a:ext uri="{FF2B5EF4-FFF2-40B4-BE49-F238E27FC236}">
              <a16:creationId xmlns:a16="http://schemas.microsoft.com/office/drawing/2014/main" id="{86156015-D668-4491-83A6-F763BE90FD21}"/>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textlink="">
      <xdr:nvSpPr>
        <xdr:cNvPr id="19" name="正方形/長方形 18">
          <a:extLst>
            <a:ext uri="{FF2B5EF4-FFF2-40B4-BE49-F238E27FC236}">
              <a16:creationId xmlns:a16="http://schemas.microsoft.com/office/drawing/2014/main" id="{36F48481-AA49-4958-8944-CC4F6ACED141}"/>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textlink="">
      <xdr:nvSpPr>
        <xdr:cNvPr id="20" name="正方形/長方形 19">
          <a:extLst>
            <a:ext uri="{FF2B5EF4-FFF2-40B4-BE49-F238E27FC236}">
              <a16:creationId xmlns:a16="http://schemas.microsoft.com/office/drawing/2014/main" id="{647AE2ED-C41C-44A8-B5CB-812CEAC96DFE}"/>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textlink="">
      <xdr:nvSpPr>
        <xdr:cNvPr id="21" name="正方形/長方形 20">
          <a:extLst>
            <a:ext uri="{FF2B5EF4-FFF2-40B4-BE49-F238E27FC236}">
              <a16:creationId xmlns:a16="http://schemas.microsoft.com/office/drawing/2014/main" id="{CD87D17E-9C96-4AA9-874F-86B70DA5332D}"/>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D3A7D72F-FF55-48CC-BD8E-EB6037C5D631}"/>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BFB30232-7682-438E-9E01-EBD186A7F193}"/>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A1F3BCC2-A6E3-482E-A35E-BE1AA60B239F}"/>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7EC585B0-3935-4EEF-9212-CE8D98833F0B}"/>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DE6703E3-25C4-4060-A1EF-25F442809E8D}"/>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textlink="">
      <xdr:nvSpPr>
        <xdr:cNvPr id="27" name="楕円 26">
          <a:extLst>
            <a:ext uri="{FF2B5EF4-FFF2-40B4-BE49-F238E27FC236}">
              <a16:creationId xmlns:a16="http://schemas.microsoft.com/office/drawing/2014/main" id="{89446C66-5517-42CE-BD35-40D07D5031D4}"/>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textlink="">
      <xdr:nvSpPr>
        <xdr:cNvPr id="28" name="フローチャート: 判断 27">
          <a:extLst>
            <a:ext uri="{FF2B5EF4-FFF2-40B4-BE49-F238E27FC236}">
              <a16:creationId xmlns:a16="http://schemas.microsoft.com/office/drawing/2014/main" id="{7290E506-7BF6-4D53-886D-A67023F1F7A5}"/>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textlink="">
      <xdr:nvSpPr>
        <xdr:cNvPr id="29" name="テキスト ボックス 28">
          <a:extLst>
            <a:ext uri="{FF2B5EF4-FFF2-40B4-BE49-F238E27FC236}">
              <a16:creationId xmlns:a16="http://schemas.microsoft.com/office/drawing/2014/main" id="{9A123E50-A3CB-485D-B967-B9A31DDBC953}"/>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textlink="">
      <xdr:nvSpPr>
        <xdr:cNvPr id="30" name="テキスト ボックス 29">
          <a:extLst>
            <a:ext uri="{FF2B5EF4-FFF2-40B4-BE49-F238E27FC236}">
              <a16:creationId xmlns:a16="http://schemas.microsoft.com/office/drawing/2014/main" id="{4404C7A4-D755-4D3B-AD76-749C0CA1960D}"/>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textlink="">
      <xdr:nvSpPr>
        <xdr:cNvPr id="31" name="テキスト ボックス 30">
          <a:extLst>
            <a:ext uri="{FF2B5EF4-FFF2-40B4-BE49-F238E27FC236}">
              <a16:creationId xmlns:a16="http://schemas.microsoft.com/office/drawing/2014/main" id="{4AC1AA02-E6AB-4F2D-9A02-8980F6B1B37C}"/>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textlink="">
      <xdr:nvSpPr>
        <xdr:cNvPr id="32" name="テキスト ボックス 31">
          <a:extLst>
            <a:ext uri="{FF2B5EF4-FFF2-40B4-BE49-F238E27FC236}">
              <a16:creationId xmlns:a16="http://schemas.microsoft.com/office/drawing/2014/main" id="{D89D8190-1634-4ADD-9B29-6166155F61A2}"/>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textlink="">
      <xdr:nvSpPr>
        <xdr:cNvPr id="33" name="テキスト ボックス 32">
          <a:extLst>
            <a:ext uri="{FF2B5EF4-FFF2-40B4-BE49-F238E27FC236}">
              <a16:creationId xmlns:a16="http://schemas.microsoft.com/office/drawing/2014/main" id="{27D766BC-98E9-4463-B1DB-EBB788F812B4}"/>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textlink="">
      <xdr:nvSpPr>
        <xdr:cNvPr id="34" name="テキスト ボックス 33">
          <a:extLst>
            <a:ext uri="{FF2B5EF4-FFF2-40B4-BE49-F238E27FC236}">
              <a16:creationId xmlns:a16="http://schemas.microsoft.com/office/drawing/2014/main" id="{49634C8D-D7D3-4F97-AEAD-E0A2297FD54D}"/>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textlink="">
      <xdr:nvSpPr>
        <xdr:cNvPr id="35" name="テキスト ボックス 34">
          <a:extLst>
            <a:ext uri="{FF2B5EF4-FFF2-40B4-BE49-F238E27FC236}">
              <a16:creationId xmlns:a16="http://schemas.microsoft.com/office/drawing/2014/main" id="{51821E38-65AC-42FD-95C8-7113949DEDEA}"/>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textlink="">
      <xdr:nvSpPr>
        <xdr:cNvPr id="36" name="正方形/長方形 35">
          <a:extLst>
            <a:ext uri="{FF2B5EF4-FFF2-40B4-BE49-F238E27FC236}">
              <a16:creationId xmlns:a16="http://schemas.microsoft.com/office/drawing/2014/main" id="{B92A179D-FE52-4632-B9A0-DBB195675F6B}"/>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textlink="">
      <xdr:nvSpPr>
        <xdr:cNvPr id="37" name="テキスト ボックス 36">
          <a:extLst>
            <a:ext uri="{FF2B5EF4-FFF2-40B4-BE49-F238E27FC236}">
              <a16:creationId xmlns:a16="http://schemas.microsoft.com/office/drawing/2014/main" id="{F712ABEC-E023-41E4-B0DC-E278F57A1F8E}"/>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textlink="">
      <xdr:nvSpPr>
        <xdr:cNvPr id="38" name="テキスト ボックス 37">
          <a:extLst>
            <a:ext uri="{FF2B5EF4-FFF2-40B4-BE49-F238E27FC236}">
              <a16:creationId xmlns:a16="http://schemas.microsoft.com/office/drawing/2014/main" id="{0B067326-06DD-4DB9-B3F0-57383CEF6664}"/>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textlink="">
      <xdr:nvSpPr>
        <xdr:cNvPr id="39" name="正方形/長方形 38">
          <a:extLst>
            <a:ext uri="{FF2B5EF4-FFF2-40B4-BE49-F238E27FC236}">
              <a16:creationId xmlns:a16="http://schemas.microsoft.com/office/drawing/2014/main" id="{E07A3EBD-48EC-4805-A96C-2C15603E9E18}"/>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textlink="">
      <xdr:nvSpPr>
        <xdr:cNvPr id="40" name="正方形/長方形 39">
          <a:extLst>
            <a:ext uri="{FF2B5EF4-FFF2-40B4-BE49-F238E27FC236}">
              <a16:creationId xmlns:a16="http://schemas.microsoft.com/office/drawing/2014/main" id="{E872DD6A-9FFE-49E7-B46B-5851D699B327}"/>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textlink="">
      <xdr:nvSpPr>
        <xdr:cNvPr id="41" name="正方形/長方形 40">
          <a:extLst>
            <a:ext uri="{FF2B5EF4-FFF2-40B4-BE49-F238E27FC236}">
              <a16:creationId xmlns:a16="http://schemas.microsoft.com/office/drawing/2014/main" id="{CA545A80-93C2-4E5E-8F35-803BEFC7D58A}"/>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textlink="">
      <xdr:nvSpPr>
        <xdr:cNvPr id="42" name="正方形/長方形 41">
          <a:extLst>
            <a:ext uri="{FF2B5EF4-FFF2-40B4-BE49-F238E27FC236}">
              <a16:creationId xmlns:a16="http://schemas.microsoft.com/office/drawing/2014/main" id="{A6EE9DD5-3B32-420C-8C85-E9770E275F5F}"/>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textlink="">
      <xdr:nvSpPr>
        <xdr:cNvPr id="43" name="正方形/長方形 42">
          <a:extLst>
            <a:ext uri="{FF2B5EF4-FFF2-40B4-BE49-F238E27FC236}">
              <a16:creationId xmlns:a16="http://schemas.microsoft.com/office/drawing/2014/main" id="{1F084C8F-E70E-4063-AAB9-37D403E1557B}"/>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textlink="">
      <xdr:nvSpPr>
        <xdr:cNvPr id="44" name="正方形/長方形 43">
          <a:extLst>
            <a:ext uri="{FF2B5EF4-FFF2-40B4-BE49-F238E27FC236}">
              <a16:creationId xmlns:a16="http://schemas.microsoft.com/office/drawing/2014/main" id="{8DA4DE85-960F-4884-B145-989B7A48CE1A}"/>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textlink="">
      <xdr:nvSpPr>
        <xdr:cNvPr id="45" name="正方形/長方形 44">
          <a:extLst>
            <a:ext uri="{FF2B5EF4-FFF2-40B4-BE49-F238E27FC236}">
              <a16:creationId xmlns:a16="http://schemas.microsoft.com/office/drawing/2014/main" id="{4711BB3A-7EC1-4E85-9F7D-AFA21543807F}"/>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textlink="">
      <xdr:nvSpPr>
        <xdr:cNvPr id="46" name="正方形/長方形 45">
          <a:extLst>
            <a:ext uri="{FF2B5EF4-FFF2-40B4-BE49-F238E27FC236}">
              <a16:creationId xmlns:a16="http://schemas.microsoft.com/office/drawing/2014/main" id="{56DD8090-4BE9-48CC-BDF9-290AEFD59B62}"/>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textlink="">
      <xdr:nvSpPr>
        <xdr:cNvPr id="47" name="正方形/長方形 46">
          <a:extLst>
            <a:ext uri="{FF2B5EF4-FFF2-40B4-BE49-F238E27FC236}">
              <a16:creationId xmlns:a16="http://schemas.microsoft.com/office/drawing/2014/main" id="{BCBA188C-0578-4AAB-8622-004F2D13C1C2}"/>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textlink="" fLocksText="0">
      <xdr:nvSpPr>
        <xdr:cNvPr id="48" name="テキスト ボックス 47">
          <a:extLst>
            <a:ext uri="{FF2B5EF4-FFF2-40B4-BE49-F238E27FC236}">
              <a16:creationId xmlns:a16="http://schemas.microsoft.com/office/drawing/2014/main" id="{8E560324-0C94-4A1F-9AF5-0735DFE2B76B}"/>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算式の分母である基準財政需要額が「臨時経済対策費」や「臨時財政対策債償還基金費」の皆減等により減少し、分子である基準財政収入額が市町村民税（法人税割）の増等により増加し、単年度の財政力指数は</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0.40</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となり、３箇年平均では前年度と同じ</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0.41</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2295D921-A174-49AE-BE5C-3145304F4B59}"/>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textlink="">
      <xdr:nvSpPr>
        <xdr:cNvPr id="50" name="テキスト ボックス 49">
          <a:extLst>
            <a:ext uri="{FF2B5EF4-FFF2-40B4-BE49-F238E27FC236}">
              <a16:creationId xmlns:a16="http://schemas.microsoft.com/office/drawing/2014/main" id="{10667108-6E20-45D6-9C4F-6EA4A926D922}"/>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71A51B59-E0F7-4BC8-803C-C8C62E17DAEE}"/>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textlink="">
      <xdr:nvSpPr>
        <xdr:cNvPr id="52" name="テキスト ボックス 51">
          <a:extLst>
            <a:ext uri="{FF2B5EF4-FFF2-40B4-BE49-F238E27FC236}">
              <a16:creationId xmlns:a16="http://schemas.microsoft.com/office/drawing/2014/main" id="{60CD7E74-8325-4278-B2A9-61A6C32105BC}"/>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6CEC80F2-6DE6-4733-9A56-2200B06475E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textlink="">
      <xdr:nvSpPr>
        <xdr:cNvPr id="54" name="テキスト ボックス 53">
          <a:extLst>
            <a:ext uri="{FF2B5EF4-FFF2-40B4-BE49-F238E27FC236}">
              <a16:creationId xmlns:a16="http://schemas.microsoft.com/office/drawing/2014/main" id="{C658DFBD-E594-4FB5-BB40-E330183EF788}"/>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C41C7440-F905-43EB-95D2-6B13137666DC}"/>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textlink="">
      <xdr:nvSpPr>
        <xdr:cNvPr id="56" name="テキスト ボックス 55">
          <a:extLst>
            <a:ext uri="{FF2B5EF4-FFF2-40B4-BE49-F238E27FC236}">
              <a16:creationId xmlns:a16="http://schemas.microsoft.com/office/drawing/2014/main" id="{637D8FE5-99D5-4A3F-9853-A23053399FAC}"/>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AE10C21E-5607-47F2-89B6-7AB40912A075}"/>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textlink="">
      <xdr:nvSpPr>
        <xdr:cNvPr id="58" name="テキスト ボックス 57">
          <a:extLst>
            <a:ext uri="{FF2B5EF4-FFF2-40B4-BE49-F238E27FC236}">
              <a16:creationId xmlns:a16="http://schemas.microsoft.com/office/drawing/2014/main" id="{34B20E36-2F0C-44B8-8031-18DC61CA897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DFDC762A-5A09-4643-A8D4-5B75A403BDB6}"/>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textlink="">
      <xdr:nvSpPr>
        <xdr:cNvPr id="60" name="テキスト ボックス 59">
          <a:extLst>
            <a:ext uri="{FF2B5EF4-FFF2-40B4-BE49-F238E27FC236}">
              <a16:creationId xmlns:a16="http://schemas.microsoft.com/office/drawing/2014/main" id="{49941E53-3962-443E-BE41-1455B073B13D}"/>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textlink="">
      <xdr:nvSpPr>
        <xdr:cNvPr id="61" name="財政力グラフ枠">
          <a:extLst>
            <a:ext uri="{FF2B5EF4-FFF2-40B4-BE49-F238E27FC236}">
              <a16:creationId xmlns:a16="http://schemas.microsoft.com/office/drawing/2014/main" id="{90DABB54-52C5-470E-BC0A-7024B3DC66D9}"/>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183E68F3-46A7-4FBC-B8E9-508AEEC3B074}"/>
            </a:ext>
          </a:extLst>
        </xdr:cNvPr>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textlink="">
      <xdr:nvSpPr>
        <xdr:cNvPr id="63" name="財政力最小値テキスト">
          <a:extLst>
            <a:ext uri="{FF2B5EF4-FFF2-40B4-BE49-F238E27FC236}">
              <a16:creationId xmlns:a16="http://schemas.microsoft.com/office/drawing/2014/main" id="{8D06097C-46A8-45B8-97AC-A6AF24BE4838}"/>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C472AE47-12B6-4951-B7D0-49CF080A811F}"/>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textlink="">
      <xdr:nvSpPr>
        <xdr:cNvPr id="65" name="財政力最大値テキスト">
          <a:extLst>
            <a:ext uri="{FF2B5EF4-FFF2-40B4-BE49-F238E27FC236}">
              <a16:creationId xmlns:a16="http://schemas.microsoft.com/office/drawing/2014/main" id="{9D6D0637-3F7C-473E-A9EA-9185E59288CE}"/>
            </a:ext>
          </a:extLst>
        </xdr:cNvPr>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a:extLst>
            <a:ext uri="{FF2B5EF4-FFF2-40B4-BE49-F238E27FC236}">
              <a16:creationId xmlns:a16="http://schemas.microsoft.com/office/drawing/2014/main" id="{3923A2B3-D3EF-4290-8EE1-5DAD03230EAF}"/>
            </a:ext>
          </a:extLst>
        </xdr:cNvPr>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1270</xdr:rowOff>
    </xdr:from>
    <xdr:to>
      <xdr:col>23</xdr:col>
      <xdr:colOff>133350</xdr:colOff>
      <xdr:row>42</xdr:row>
      <xdr:rowOff>1270</xdr:rowOff>
    </xdr:to>
    <xdr:cxnSp macro="">
      <xdr:nvCxnSpPr>
        <xdr:cNvPr id="67" name="直線コネクタ 66">
          <a:extLst>
            <a:ext uri="{FF2B5EF4-FFF2-40B4-BE49-F238E27FC236}">
              <a16:creationId xmlns:a16="http://schemas.microsoft.com/office/drawing/2014/main" id="{0EA77AF7-2766-459F-BE0B-FD548D25201F}"/>
            </a:ext>
          </a:extLst>
        </xdr:cNvPr>
        <xdr:cNvCxnSpPr/>
      </xdr:nvCxnSpPr>
      <xdr:spPr>
        <a:xfrm>
          <a:off x="4114800" y="72021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textlink="">
      <xdr:nvSpPr>
        <xdr:cNvPr id="68" name="財政力平均値テキスト">
          <a:extLst>
            <a:ext uri="{FF2B5EF4-FFF2-40B4-BE49-F238E27FC236}">
              <a16:creationId xmlns:a16="http://schemas.microsoft.com/office/drawing/2014/main" id="{5148DFC2-AB62-4C1B-ABC8-F8B05E4A8A1D}"/>
            </a:ext>
          </a:extLst>
        </xdr:cNvPr>
        <xdr:cNvSpPr txBox="1"/>
      </xdr:nvSpPr>
      <xdr:spPr>
        <a:xfrm>
          <a:off x="5041900" y="719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textlink="">
      <xdr:nvSpPr>
        <xdr:cNvPr id="69" name="フローチャート: 判断 68">
          <a:extLst>
            <a:ext uri="{FF2B5EF4-FFF2-40B4-BE49-F238E27FC236}">
              <a16:creationId xmlns:a16="http://schemas.microsoft.com/office/drawing/2014/main" id="{5A23533E-7730-491E-8E26-C4074098A588}"/>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148590</xdr:rowOff>
    </xdr:from>
    <xdr:to>
      <xdr:col>19</xdr:col>
      <xdr:colOff>133350</xdr:colOff>
      <xdr:row>42</xdr:row>
      <xdr:rowOff>1270</xdr:rowOff>
    </xdr:to>
    <xdr:cxnSp macro="">
      <xdr:nvCxnSpPr>
        <xdr:cNvPr id="70" name="直線コネクタ 69">
          <a:extLst>
            <a:ext uri="{FF2B5EF4-FFF2-40B4-BE49-F238E27FC236}">
              <a16:creationId xmlns:a16="http://schemas.microsoft.com/office/drawing/2014/main" id="{25644200-B761-48A1-9DD5-B2FC4CF69664}"/>
            </a:ext>
          </a:extLst>
        </xdr:cNvPr>
        <xdr:cNvCxnSpPr/>
      </xdr:nvCxnSpPr>
      <xdr:spPr>
        <a:xfrm>
          <a:off x="3225800" y="71780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textlink="">
      <xdr:nvSpPr>
        <xdr:cNvPr id="71" name="フローチャート: 判断 70">
          <a:extLst>
            <a:ext uri="{FF2B5EF4-FFF2-40B4-BE49-F238E27FC236}">
              <a16:creationId xmlns:a16="http://schemas.microsoft.com/office/drawing/2014/main" id="{ACC3D71E-BEB2-4CD7-BD5B-C88FA3FBEACD}"/>
            </a:ext>
          </a:extLst>
        </xdr:cNvPr>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109237</xdr:rowOff>
    </xdr:from>
    <xdr:ext cx="736600" cy="259045"/>
    <xdr:sp textlink="">
      <xdr:nvSpPr>
        <xdr:cNvPr id="72" name="テキスト ボックス 71">
          <a:extLst>
            <a:ext uri="{FF2B5EF4-FFF2-40B4-BE49-F238E27FC236}">
              <a16:creationId xmlns:a16="http://schemas.microsoft.com/office/drawing/2014/main" id="{D203A847-F252-49D8-BD04-25980D6B8D5D}"/>
            </a:ext>
          </a:extLst>
        </xdr:cNvPr>
        <xdr:cNvSpPr txBox="1"/>
      </xdr:nvSpPr>
      <xdr:spPr>
        <a:xfrm>
          <a:off x="3733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148590</xdr:rowOff>
    </xdr:from>
    <xdr:to>
      <xdr:col>15</xdr:col>
      <xdr:colOff>82550</xdr:colOff>
      <xdr:row>41</xdr:row>
      <xdr:rowOff>148590</xdr:rowOff>
    </xdr:to>
    <xdr:cxnSp macro="">
      <xdr:nvCxnSpPr>
        <xdr:cNvPr id="73" name="直線コネクタ 72">
          <a:extLst>
            <a:ext uri="{FF2B5EF4-FFF2-40B4-BE49-F238E27FC236}">
              <a16:creationId xmlns:a16="http://schemas.microsoft.com/office/drawing/2014/main" id="{502F372A-2917-486B-B408-AD731C04E943}"/>
            </a:ext>
          </a:extLst>
        </xdr:cNvPr>
        <xdr:cNvCxnSpPr/>
      </xdr:nvCxnSpPr>
      <xdr:spPr>
        <a:xfrm>
          <a:off x="2336800" y="7178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textlink="">
      <xdr:nvSpPr>
        <xdr:cNvPr id="74" name="フローチャート: 判断 73">
          <a:extLst>
            <a:ext uri="{FF2B5EF4-FFF2-40B4-BE49-F238E27FC236}">
              <a16:creationId xmlns:a16="http://schemas.microsoft.com/office/drawing/2014/main" id="{80522F6E-9F19-4405-8D92-7081D48A511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textlink="">
      <xdr:nvSpPr>
        <xdr:cNvPr id="75" name="テキスト ボックス 74">
          <a:extLst>
            <a:ext uri="{FF2B5EF4-FFF2-40B4-BE49-F238E27FC236}">
              <a16:creationId xmlns:a16="http://schemas.microsoft.com/office/drawing/2014/main" id="{8F95084C-520A-43F0-84E3-CF376F21BEC5}"/>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148590</xdr:rowOff>
    </xdr:from>
    <xdr:to>
      <xdr:col>11</xdr:col>
      <xdr:colOff>31750</xdr:colOff>
      <xdr:row>41</xdr:row>
      <xdr:rowOff>148590</xdr:rowOff>
    </xdr:to>
    <xdr:cxnSp macro="">
      <xdr:nvCxnSpPr>
        <xdr:cNvPr id="76" name="直線コネクタ 75">
          <a:extLst>
            <a:ext uri="{FF2B5EF4-FFF2-40B4-BE49-F238E27FC236}">
              <a16:creationId xmlns:a16="http://schemas.microsoft.com/office/drawing/2014/main" id="{9D4B3A38-C6EA-4C25-8241-37E6964C1FAB}"/>
            </a:ext>
          </a:extLst>
        </xdr:cNvPr>
        <xdr:cNvCxnSpPr/>
      </xdr:nvCxnSpPr>
      <xdr:spPr>
        <a:xfrm>
          <a:off x="1447800" y="7178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textlink="">
      <xdr:nvSpPr>
        <xdr:cNvPr id="77" name="フローチャート: 判断 76">
          <a:extLst>
            <a:ext uri="{FF2B5EF4-FFF2-40B4-BE49-F238E27FC236}">
              <a16:creationId xmlns:a16="http://schemas.microsoft.com/office/drawing/2014/main" id="{85DB80BA-C3B8-4744-AA43-A6CF97EB32D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textlink="">
      <xdr:nvSpPr>
        <xdr:cNvPr id="78" name="テキスト ボックス 77">
          <a:extLst>
            <a:ext uri="{FF2B5EF4-FFF2-40B4-BE49-F238E27FC236}">
              <a16:creationId xmlns:a16="http://schemas.microsoft.com/office/drawing/2014/main" id="{350B44DD-CBFC-47EC-B22C-975A434CA652}"/>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textlink="">
      <xdr:nvSpPr>
        <xdr:cNvPr id="79" name="フローチャート: 判断 78">
          <a:extLst>
            <a:ext uri="{FF2B5EF4-FFF2-40B4-BE49-F238E27FC236}">
              <a16:creationId xmlns:a16="http://schemas.microsoft.com/office/drawing/2014/main" id="{B2ADD3DB-825C-4713-9564-060618481A21}"/>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85107</xdr:rowOff>
    </xdr:from>
    <xdr:ext cx="762000" cy="259045"/>
    <xdr:sp textlink="">
      <xdr:nvSpPr>
        <xdr:cNvPr id="80" name="テキスト ボックス 79">
          <a:extLst>
            <a:ext uri="{FF2B5EF4-FFF2-40B4-BE49-F238E27FC236}">
              <a16:creationId xmlns:a16="http://schemas.microsoft.com/office/drawing/2014/main" id="{5691B9EA-D2FB-4ADA-A446-05F841C6F398}"/>
            </a:ext>
          </a:extLst>
        </xdr:cNvPr>
        <xdr:cNvSpPr txBox="1"/>
      </xdr:nvSpPr>
      <xdr:spPr>
        <a:xfrm>
          <a:off x="1066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textlink="">
      <xdr:nvSpPr>
        <xdr:cNvPr id="81" name="テキスト ボックス 80">
          <a:extLst>
            <a:ext uri="{FF2B5EF4-FFF2-40B4-BE49-F238E27FC236}">
              <a16:creationId xmlns:a16="http://schemas.microsoft.com/office/drawing/2014/main" id="{5D189826-D58C-462B-9D07-B6B7C389412D}"/>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textlink="">
      <xdr:nvSpPr>
        <xdr:cNvPr id="82" name="テキスト ボックス 81">
          <a:extLst>
            <a:ext uri="{FF2B5EF4-FFF2-40B4-BE49-F238E27FC236}">
              <a16:creationId xmlns:a16="http://schemas.microsoft.com/office/drawing/2014/main" id="{519B7B6A-9186-4D2F-949F-E594728630D3}"/>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textlink="">
      <xdr:nvSpPr>
        <xdr:cNvPr id="83" name="テキスト ボックス 82">
          <a:extLst>
            <a:ext uri="{FF2B5EF4-FFF2-40B4-BE49-F238E27FC236}">
              <a16:creationId xmlns:a16="http://schemas.microsoft.com/office/drawing/2014/main" id="{2D5281F8-EFA9-42A0-89BD-84A8351666A3}"/>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textlink="">
      <xdr:nvSpPr>
        <xdr:cNvPr id="84" name="テキスト ボックス 83">
          <a:extLst>
            <a:ext uri="{FF2B5EF4-FFF2-40B4-BE49-F238E27FC236}">
              <a16:creationId xmlns:a16="http://schemas.microsoft.com/office/drawing/2014/main" id="{C79B1C47-1F2B-40FF-AB47-CEEA653C7756}"/>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textlink="">
      <xdr:nvSpPr>
        <xdr:cNvPr id="85" name="テキスト ボックス 84">
          <a:extLst>
            <a:ext uri="{FF2B5EF4-FFF2-40B4-BE49-F238E27FC236}">
              <a16:creationId xmlns:a16="http://schemas.microsoft.com/office/drawing/2014/main" id="{130F0CED-3E79-4D72-8B84-2508BC303756}"/>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121920</xdr:rowOff>
    </xdr:from>
    <xdr:to>
      <xdr:col>23</xdr:col>
      <xdr:colOff>184150</xdr:colOff>
      <xdr:row>42</xdr:row>
      <xdr:rowOff>52070</xdr:rowOff>
    </xdr:to>
    <xdr:sp textlink="">
      <xdr:nvSpPr>
        <xdr:cNvPr id="86" name="楕円 85">
          <a:extLst>
            <a:ext uri="{FF2B5EF4-FFF2-40B4-BE49-F238E27FC236}">
              <a16:creationId xmlns:a16="http://schemas.microsoft.com/office/drawing/2014/main" id="{012A9E88-07C9-449A-9ADD-DE4EB0651727}"/>
            </a:ext>
          </a:extLst>
        </xdr:cNvPr>
        <xdr:cNvSpPr/>
      </xdr:nvSpPr>
      <xdr:spPr>
        <a:xfrm>
          <a:off x="49022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138447</xdr:rowOff>
    </xdr:from>
    <xdr:ext cx="762000" cy="259045"/>
    <xdr:sp textlink="">
      <xdr:nvSpPr>
        <xdr:cNvPr id="87" name="財政力該当値テキスト">
          <a:extLst>
            <a:ext uri="{FF2B5EF4-FFF2-40B4-BE49-F238E27FC236}">
              <a16:creationId xmlns:a16="http://schemas.microsoft.com/office/drawing/2014/main" id="{6B421EC2-1D91-4D22-8B6C-6D0D850501A1}"/>
            </a:ext>
          </a:extLst>
        </xdr:cNvPr>
        <xdr:cNvSpPr txBox="1"/>
      </xdr:nvSpPr>
      <xdr:spPr>
        <a:xfrm>
          <a:off x="50419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121920</xdr:rowOff>
    </xdr:from>
    <xdr:to>
      <xdr:col>19</xdr:col>
      <xdr:colOff>184150</xdr:colOff>
      <xdr:row>42</xdr:row>
      <xdr:rowOff>52070</xdr:rowOff>
    </xdr:to>
    <xdr:sp textlink="">
      <xdr:nvSpPr>
        <xdr:cNvPr id="88" name="楕円 87">
          <a:extLst>
            <a:ext uri="{FF2B5EF4-FFF2-40B4-BE49-F238E27FC236}">
              <a16:creationId xmlns:a16="http://schemas.microsoft.com/office/drawing/2014/main" id="{DF9EEC9E-3AE8-4386-A24A-8D695B063B38}"/>
            </a:ext>
          </a:extLst>
        </xdr:cNvPr>
        <xdr:cNvSpPr/>
      </xdr:nvSpPr>
      <xdr:spPr>
        <a:xfrm>
          <a:off x="4064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62247</xdr:rowOff>
    </xdr:from>
    <xdr:ext cx="736600" cy="259045"/>
    <xdr:sp textlink="">
      <xdr:nvSpPr>
        <xdr:cNvPr id="89" name="テキスト ボックス 88">
          <a:extLst>
            <a:ext uri="{FF2B5EF4-FFF2-40B4-BE49-F238E27FC236}">
              <a16:creationId xmlns:a16="http://schemas.microsoft.com/office/drawing/2014/main" id="{B864D40D-877A-4AC3-A070-91D45DF48B00}"/>
            </a:ext>
          </a:extLst>
        </xdr:cNvPr>
        <xdr:cNvSpPr txBox="1"/>
      </xdr:nvSpPr>
      <xdr:spPr>
        <a:xfrm>
          <a:off x="3733800" y="692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97790</xdr:rowOff>
    </xdr:from>
    <xdr:to>
      <xdr:col>15</xdr:col>
      <xdr:colOff>133350</xdr:colOff>
      <xdr:row>42</xdr:row>
      <xdr:rowOff>27940</xdr:rowOff>
    </xdr:to>
    <xdr:sp textlink="">
      <xdr:nvSpPr>
        <xdr:cNvPr id="90" name="楕円 89">
          <a:extLst>
            <a:ext uri="{FF2B5EF4-FFF2-40B4-BE49-F238E27FC236}">
              <a16:creationId xmlns:a16="http://schemas.microsoft.com/office/drawing/2014/main" id="{D03C9BF4-E425-4434-BFE7-ED8B45BDB3D6}"/>
            </a:ext>
          </a:extLst>
        </xdr:cNvPr>
        <xdr:cNvSpPr/>
      </xdr:nvSpPr>
      <xdr:spPr>
        <a:xfrm>
          <a:off x="3175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38117</xdr:rowOff>
    </xdr:from>
    <xdr:ext cx="762000" cy="259045"/>
    <xdr:sp textlink="">
      <xdr:nvSpPr>
        <xdr:cNvPr id="91" name="テキスト ボックス 90">
          <a:extLst>
            <a:ext uri="{FF2B5EF4-FFF2-40B4-BE49-F238E27FC236}">
              <a16:creationId xmlns:a16="http://schemas.microsoft.com/office/drawing/2014/main" id="{915B304B-CEBF-40F0-A66D-9D81FEABDC7F}"/>
            </a:ext>
          </a:extLst>
        </xdr:cNvPr>
        <xdr:cNvSpPr txBox="1"/>
      </xdr:nvSpPr>
      <xdr:spPr>
        <a:xfrm>
          <a:off x="2844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97790</xdr:rowOff>
    </xdr:from>
    <xdr:to>
      <xdr:col>11</xdr:col>
      <xdr:colOff>82550</xdr:colOff>
      <xdr:row>42</xdr:row>
      <xdr:rowOff>27940</xdr:rowOff>
    </xdr:to>
    <xdr:sp textlink="">
      <xdr:nvSpPr>
        <xdr:cNvPr id="92" name="楕円 91">
          <a:extLst>
            <a:ext uri="{FF2B5EF4-FFF2-40B4-BE49-F238E27FC236}">
              <a16:creationId xmlns:a16="http://schemas.microsoft.com/office/drawing/2014/main" id="{F0ACBFCA-4B89-459A-8874-BA3F809B596F}"/>
            </a:ext>
          </a:extLst>
        </xdr:cNvPr>
        <xdr:cNvSpPr/>
      </xdr:nvSpPr>
      <xdr:spPr>
        <a:xfrm>
          <a:off x="2286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38117</xdr:rowOff>
    </xdr:from>
    <xdr:ext cx="762000" cy="259045"/>
    <xdr:sp textlink="">
      <xdr:nvSpPr>
        <xdr:cNvPr id="93" name="テキスト ボックス 92">
          <a:extLst>
            <a:ext uri="{FF2B5EF4-FFF2-40B4-BE49-F238E27FC236}">
              <a16:creationId xmlns:a16="http://schemas.microsoft.com/office/drawing/2014/main" id="{AB8CDCF3-2613-4D78-A389-EDB628C85D6B}"/>
            </a:ext>
          </a:extLst>
        </xdr:cNvPr>
        <xdr:cNvSpPr txBox="1"/>
      </xdr:nvSpPr>
      <xdr:spPr>
        <a:xfrm>
          <a:off x="1955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textlink="">
      <xdr:nvSpPr>
        <xdr:cNvPr id="94" name="楕円 93">
          <a:extLst>
            <a:ext uri="{FF2B5EF4-FFF2-40B4-BE49-F238E27FC236}">
              <a16:creationId xmlns:a16="http://schemas.microsoft.com/office/drawing/2014/main" id="{970AE182-F629-4EEE-8206-7EB54885CD5D}"/>
            </a:ext>
          </a:extLst>
        </xdr:cNvPr>
        <xdr:cNvSpPr/>
      </xdr:nvSpPr>
      <xdr:spPr>
        <a:xfrm>
          <a:off x="1397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38117</xdr:rowOff>
    </xdr:from>
    <xdr:ext cx="762000" cy="259045"/>
    <xdr:sp textlink="">
      <xdr:nvSpPr>
        <xdr:cNvPr id="95" name="テキスト ボックス 94">
          <a:extLst>
            <a:ext uri="{FF2B5EF4-FFF2-40B4-BE49-F238E27FC236}">
              <a16:creationId xmlns:a16="http://schemas.microsoft.com/office/drawing/2014/main" id="{95DCB297-1CAB-4318-A52A-ACE203A03494}"/>
            </a:ext>
          </a:extLst>
        </xdr:cNvPr>
        <xdr:cNvSpPr txBox="1"/>
      </xdr:nvSpPr>
      <xdr:spPr>
        <a:xfrm>
          <a:off x="1066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textlink="">
      <xdr:nvSpPr>
        <xdr:cNvPr id="96" name="正方形/長方形 95">
          <a:extLst>
            <a:ext uri="{FF2B5EF4-FFF2-40B4-BE49-F238E27FC236}">
              <a16:creationId xmlns:a16="http://schemas.microsoft.com/office/drawing/2014/main" id="{4957BFC8-31F2-472A-AB3B-4A570693F2E2}"/>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textlink="">
      <xdr:nvSpPr>
        <xdr:cNvPr id="97" name="テキスト ボックス 96">
          <a:extLst>
            <a:ext uri="{FF2B5EF4-FFF2-40B4-BE49-F238E27FC236}">
              <a16:creationId xmlns:a16="http://schemas.microsoft.com/office/drawing/2014/main" id="{4783348C-D7F6-455A-B92F-0164A3628821}"/>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textlink="">
      <xdr:nvSpPr>
        <xdr:cNvPr id="98" name="テキスト ボックス 97">
          <a:extLst>
            <a:ext uri="{FF2B5EF4-FFF2-40B4-BE49-F238E27FC236}">
              <a16:creationId xmlns:a16="http://schemas.microsoft.com/office/drawing/2014/main" id="{E3A40704-A8C0-4094-AE47-91E947932DD3}"/>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textlink="">
      <xdr:nvSpPr>
        <xdr:cNvPr id="99" name="正方形/長方形 98">
          <a:extLst>
            <a:ext uri="{FF2B5EF4-FFF2-40B4-BE49-F238E27FC236}">
              <a16:creationId xmlns:a16="http://schemas.microsoft.com/office/drawing/2014/main" id="{9D939578-0259-4EE4-B2E2-57D23D5E3EA9}"/>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textlink="">
      <xdr:nvSpPr>
        <xdr:cNvPr id="100" name="正方形/長方形 99">
          <a:extLst>
            <a:ext uri="{FF2B5EF4-FFF2-40B4-BE49-F238E27FC236}">
              <a16:creationId xmlns:a16="http://schemas.microsoft.com/office/drawing/2014/main" id="{3AE6029F-E286-421E-ADD2-CAA9826A7AC5}"/>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textlink="">
      <xdr:nvSpPr>
        <xdr:cNvPr id="101" name="正方形/長方形 100">
          <a:extLst>
            <a:ext uri="{FF2B5EF4-FFF2-40B4-BE49-F238E27FC236}">
              <a16:creationId xmlns:a16="http://schemas.microsoft.com/office/drawing/2014/main" id="{860AB922-1EC3-4534-A8E3-A26852EC184A}"/>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textlink="">
      <xdr:nvSpPr>
        <xdr:cNvPr id="102" name="正方形/長方形 101">
          <a:extLst>
            <a:ext uri="{FF2B5EF4-FFF2-40B4-BE49-F238E27FC236}">
              <a16:creationId xmlns:a16="http://schemas.microsoft.com/office/drawing/2014/main" id="{91D66D1D-C0DC-4780-A8EC-9CA2F404A6AD}"/>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textlink="">
      <xdr:nvSpPr>
        <xdr:cNvPr id="103" name="正方形/長方形 102">
          <a:extLst>
            <a:ext uri="{FF2B5EF4-FFF2-40B4-BE49-F238E27FC236}">
              <a16:creationId xmlns:a16="http://schemas.microsoft.com/office/drawing/2014/main" id="{EA3EB75E-1D74-413D-AD55-5986712DCD04}"/>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textlink="">
      <xdr:nvSpPr>
        <xdr:cNvPr id="104" name="正方形/長方形 103">
          <a:extLst>
            <a:ext uri="{FF2B5EF4-FFF2-40B4-BE49-F238E27FC236}">
              <a16:creationId xmlns:a16="http://schemas.microsoft.com/office/drawing/2014/main" id="{7928DDF9-E659-4479-9DA0-CB00DA26E991}"/>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textlink="">
      <xdr:nvSpPr>
        <xdr:cNvPr id="105" name="正方形/長方形 104">
          <a:extLst>
            <a:ext uri="{FF2B5EF4-FFF2-40B4-BE49-F238E27FC236}">
              <a16:creationId xmlns:a16="http://schemas.microsoft.com/office/drawing/2014/main" id="{6D49F1AD-C4E2-42ED-8769-7E094F54952F}"/>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textlink="">
      <xdr:nvSpPr>
        <xdr:cNvPr id="106" name="正方形/長方形 105">
          <a:extLst>
            <a:ext uri="{FF2B5EF4-FFF2-40B4-BE49-F238E27FC236}">
              <a16:creationId xmlns:a16="http://schemas.microsoft.com/office/drawing/2014/main" id="{2B8EE7E4-F8C1-4513-A50E-72F544635263}"/>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textlink="">
      <xdr:nvSpPr>
        <xdr:cNvPr id="107" name="正方形/長方形 106">
          <a:extLst>
            <a:ext uri="{FF2B5EF4-FFF2-40B4-BE49-F238E27FC236}">
              <a16:creationId xmlns:a16="http://schemas.microsoft.com/office/drawing/2014/main" id="{770FDE4B-4FF2-4779-8498-0D07CACBE753}"/>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textlink="" fLocksText="0">
      <xdr:nvSpPr>
        <xdr:cNvPr id="108" name="テキスト ボックス 107">
          <a:extLst>
            <a:ext uri="{FF2B5EF4-FFF2-40B4-BE49-F238E27FC236}">
              <a16:creationId xmlns:a16="http://schemas.microsoft.com/office/drawing/2014/main" id="{E96E8E28-1008-44A8-9079-CCB62C2C838F}"/>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経常収支比率が前年度に比べ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ポイント高くなったことについては、算式の分母となる臨時財政対策債を加えた経常一般財源収入額が普通交付税や地方特例交付金等の減により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90,215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千円減少したことに加え、算式の分子となる経常経費充当一般財源が人件費や補助費等などの増により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146,896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千円増加したことが要因となっている。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引き続き市税をはじめとする自主財源の確保や、義務的経費を中心とした経常経費の削減を行うとともに、ふるさと応援基金の活用等を図りながら経常経費充当一般財源を減少させる。</a:t>
          </a:r>
          <a:endParaRPr lang="ja-JP" altLang="ja-JP" sz="1300">
            <a:effectLst/>
            <a:latin typeface="ＭＳ ゴシック" panose="020B0609070205080204" pitchFamily="49" charset="-128"/>
            <a:ea typeface="ＭＳ ゴシック" panose="020B0609070205080204" pitchFamily="49" charset="-128"/>
          </a:endParaRPr>
        </a:p>
        <a:p>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textlink="">
      <xdr:nvSpPr>
        <xdr:cNvPr id="109" name="テキスト ボックス 108">
          <a:extLst>
            <a:ext uri="{FF2B5EF4-FFF2-40B4-BE49-F238E27FC236}">
              <a16:creationId xmlns:a16="http://schemas.microsoft.com/office/drawing/2014/main" id="{2D33AA1F-D89C-46F7-B984-B1780C51A5C5}"/>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D02C0693-277C-4EBB-8847-E279184C7AF1}"/>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textlink="">
      <xdr:nvSpPr>
        <xdr:cNvPr id="111" name="テキスト ボックス 110">
          <a:extLst>
            <a:ext uri="{FF2B5EF4-FFF2-40B4-BE49-F238E27FC236}">
              <a16:creationId xmlns:a16="http://schemas.microsoft.com/office/drawing/2014/main" id="{505FE0DD-8474-4E5B-8141-B96CF2BCFFBB}"/>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a:extLst>
            <a:ext uri="{FF2B5EF4-FFF2-40B4-BE49-F238E27FC236}">
              <a16:creationId xmlns:a16="http://schemas.microsoft.com/office/drawing/2014/main" id="{E3F247B9-6124-43D2-95EB-71DFD1C7CA4D}"/>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textlink="">
      <xdr:nvSpPr>
        <xdr:cNvPr id="113" name="テキスト ボックス 112">
          <a:extLst>
            <a:ext uri="{FF2B5EF4-FFF2-40B4-BE49-F238E27FC236}">
              <a16:creationId xmlns:a16="http://schemas.microsoft.com/office/drawing/2014/main" id="{F62ED1A8-FC3D-4F23-9B48-51418855E43C}"/>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a:extLst>
            <a:ext uri="{FF2B5EF4-FFF2-40B4-BE49-F238E27FC236}">
              <a16:creationId xmlns:a16="http://schemas.microsoft.com/office/drawing/2014/main" id="{472D7BD8-9D2A-4CDC-853C-0F98278129D1}"/>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textlink="">
      <xdr:nvSpPr>
        <xdr:cNvPr id="115" name="テキスト ボックス 114">
          <a:extLst>
            <a:ext uri="{FF2B5EF4-FFF2-40B4-BE49-F238E27FC236}">
              <a16:creationId xmlns:a16="http://schemas.microsoft.com/office/drawing/2014/main" id="{A7C77931-D165-4F1C-B0BC-6C7ABD357467}"/>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a:extLst>
            <a:ext uri="{FF2B5EF4-FFF2-40B4-BE49-F238E27FC236}">
              <a16:creationId xmlns:a16="http://schemas.microsoft.com/office/drawing/2014/main" id="{128541EF-A1EF-4615-A597-FA23BEA14F55}"/>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textlink="">
      <xdr:nvSpPr>
        <xdr:cNvPr id="117" name="テキスト ボックス 116">
          <a:extLst>
            <a:ext uri="{FF2B5EF4-FFF2-40B4-BE49-F238E27FC236}">
              <a16:creationId xmlns:a16="http://schemas.microsoft.com/office/drawing/2014/main" id="{BC2D565E-B09D-4B00-ACEB-FEAB21BDAFFB}"/>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a:extLst>
            <a:ext uri="{FF2B5EF4-FFF2-40B4-BE49-F238E27FC236}">
              <a16:creationId xmlns:a16="http://schemas.microsoft.com/office/drawing/2014/main" id="{0A29B72D-5A0E-4737-BD4D-92751E1BEFBA}"/>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textlink="">
      <xdr:nvSpPr>
        <xdr:cNvPr id="119" name="テキスト ボックス 118">
          <a:extLst>
            <a:ext uri="{FF2B5EF4-FFF2-40B4-BE49-F238E27FC236}">
              <a16:creationId xmlns:a16="http://schemas.microsoft.com/office/drawing/2014/main" id="{B67EB1F2-C3DF-4E61-98E5-207CB8BE7688}"/>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a:extLst>
            <a:ext uri="{FF2B5EF4-FFF2-40B4-BE49-F238E27FC236}">
              <a16:creationId xmlns:a16="http://schemas.microsoft.com/office/drawing/2014/main" id="{9F6315D8-E67E-491C-90AD-6F432087C6E4}"/>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textlink="">
      <xdr:nvSpPr>
        <xdr:cNvPr id="121" name="テキスト ボックス 120">
          <a:extLst>
            <a:ext uri="{FF2B5EF4-FFF2-40B4-BE49-F238E27FC236}">
              <a16:creationId xmlns:a16="http://schemas.microsoft.com/office/drawing/2014/main" id="{9DA1D43E-B20F-4C1E-8765-8C1F7DDF2693}"/>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a:extLst>
            <a:ext uri="{FF2B5EF4-FFF2-40B4-BE49-F238E27FC236}">
              <a16:creationId xmlns:a16="http://schemas.microsoft.com/office/drawing/2014/main" id="{153309BF-E78C-409A-B229-0DA146D0D27F}"/>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textlink="">
      <xdr:nvSpPr>
        <xdr:cNvPr id="123" name="テキスト ボックス 122">
          <a:extLst>
            <a:ext uri="{FF2B5EF4-FFF2-40B4-BE49-F238E27FC236}">
              <a16:creationId xmlns:a16="http://schemas.microsoft.com/office/drawing/2014/main" id="{4DAF1749-C8BF-4647-8F58-402E1FE48665}"/>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94C9F76C-89DA-427C-972E-7E096B65D56E}"/>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textlink="">
      <xdr:nvSpPr>
        <xdr:cNvPr id="125" name="テキスト ボックス 124">
          <a:extLst>
            <a:ext uri="{FF2B5EF4-FFF2-40B4-BE49-F238E27FC236}">
              <a16:creationId xmlns:a16="http://schemas.microsoft.com/office/drawing/2014/main" id="{9E68588F-23F0-4ECD-9CE3-4CD2244EAE99}"/>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textlink="">
      <xdr:nvSpPr>
        <xdr:cNvPr id="126" name="財政構造の弾力性グラフ枠">
          <a:extLst>
            <a:ext uri="{FF2B5EF4-FFF2-40B4-BE49-F238E27FC236}">
              <a16:creationId xmlns:a16="http://schemas.microsoft.com/office/drawing/2014/main" id="{60E1E2E6-81A3-45F2-8069-2399F537A234}"/>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a:extLst>
            <a:ext uri="{FF2B5EF4-FFF2-40B4-BE49-F238E27FC236}">
              <a16:creationId xmlns:a16="http://schemas.microsoft.com/office/drawing/2014/main" id="{369DF791-CC76-45EF-9EA9-2D04D7B0F111}"/>
            </a:ext>
          </a:extLst>
        </xdr:cNvPr>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textlink="">
      <xdr:nvSpPr>
        <xdr:cNvPr id="128" name="財政構造の弾力性最小値テキスト">
          <a:extLst>
            <a:ext uri="{FF2B5EF4-FFF2-40B4-BE49-F238E27FC236}">
              <a16:creationId xmlns:a16="http://schemas.microsoft.com/office/drawing/2014/main" id="{464D0E10-A485-4F0A-95A5-593D23F5EA96}"/>
            </a:ext>
          </a:extLst>
        </xdr:cNvPr>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a:extLst>
            <a:ext uri="{FF2B5EF4-FFF2-40B4-BE49-F238E27FC236}">
              <a16:creationId xmlns:a16="http://schemas.microsoft.com/office/drawing/2014/main" id="{916B2698-31B4-4552-BE28-E720F7D8FDCC}"/>
            </a:ext>
          </a:extLst>
        </xdr:cNvPr>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textlink="">
      <xdr:nvSpPr>
        <xdr:cNvPr id="130" name="財政構造の弾力性最大値テキスト">
          <a:extLst>
            <a:ext uri="{FF2B5EF4-FFF2-40B4-BE49-F238E27FC236}">
              <a16:creationId xmlns:a16="http://schemas.microsoft.com/office/drawing/2014/main" id="{8734F691-E06D-4B2B-8CF2-D31B266FFBDF}"/>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a:extLst>
            <a:ext uri="{FF2B5EF4-FFF2-40B4-BE49-F238E27FC236}">
              <a16:creationId xmlns:a16="http://schemas.microsoft.com/office/drawing/2014/main" id="{8C3F2B04-2040-44CC-A0ED-681538AD75ED}"/>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130447</xdr:rowOff>
    </xdr:from>
    <xdr:to>
      <xdr:col>23</xdr:col>
      <xdr:colOff>133350</xdr:colOff>
      <xdr:row>59</xdr:row>
      <xdr:rowOff>89988</xdr:rowOff>
    </xdr:to>
    <xdr:cxnSp macro="">
      <xdr:nvCxnSpPr>
        <xdr:cNvPr id="132" name="直線コネクタ 131">
          <a:extLst>
            <a:ext uri="{FF2B5EF4-FFF2-40B4-BE49-F238E27FC236}">
              <a16:creationId xmlns:a16="http://schemas.microsoft.com/office/drawing/2014/main" id="{D443D33C-10E2-48FE-8318-E4ED39E1675F}"/>
            </a:ext>
          </a:extLst>
        </xdr:cNvPr>
        <xdr:cNvCxnSpPr/>
      </xdr:nvCxnSpPr>
      <xdr:spPr>
        <a:xfrm>
          <a:off x="4114800" y="10074547"/>
          <a:ext cx="838200" cy="1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162940</xdr:rowOff>
    </xdr:from>
    <xdr:ext cx="762000" cy="259045"/>
    <xdr:sp textlink="">
      <xdr:nvSpPr>
        <xdr:cNvPr id="133" name="財政構造の弾力性平均値テキスト">
          <a:extLst>
            <a:ext uri="{FF2B5EF4-FFF2-40B4-BE49-F238E27FC236}">
              <a16:creationId xmlns:a16="http://schemas.microsoft.com/office/drawing/2014/main" id="{A3DA512A-7745-4828-837A-E53FE1836A2F}"/>
            </a:ext>
          </a:extLst>
        </xdr:cNvPr>
        <xdr:cNvSpPr txBox="1"/>
      </xdr:nvSpPr>
      <xdr:spPr>
        <a:xfrm>
          <a:off x="5041900" y="10278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textlink="">
      <xdr:nvSpPr>
        <xdr:cNvPr id="134" name="フローチャート: 判断 133">
          <a:extLst>
            <a:ext uri="{FF2B5EF4-FFF2-40B4-BE49-F238E27FC236}">
              <a16:creationId xmlns:a16="http://schemas.microsoft.com/office/drawing/2014/main" id="{823D6046-2322-4A0D-9087-544EFC2E54BF}"/>
            </a:ext>
          </a:extLst>
        </xdr:cNvPr>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130447</xdr:rowOff>
    </xdr:from>
    <xdr:to>
      <xdr:col>19</xdr:col>
      <xdr:colOff>133350</xdr:colOff>
      <xdr:row>60</xdr:row>
      <xdr:rowOff>52977</xdr:rowOff>
    </xdr:to>
    <xdr:cxnSp macro="">
      <xdr:nvCxnSpPr>
        <xdr:cNvPr id="135" name="直線コネクタ 134">
          <a:extLst>
            <a:ext uri="{FF2B5EF4-FFF2-40B4-BE49-F238E27FC236}">
              <a16:creationId xmlns:a16="http://schemas.microsoft.com/office/drawing/2014/main" id="{837993CD-9C90-4593-B14E-ECA1EE203EDE}"/>
            </a:ext>
          </a:extLst>
        </xdr:cNvPr>
        <xdr:cNvCxnSpPr/>
      </xdr:nvCxnSpPr>
      <xdr:spPr>
        <a:xfrm flipV="1">
          <a:off x="3225800" y="10074547"/>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textlink="">
      <xdr:nvSpPr>
        <xdr:cNvPr id="136" name="フローチャート: 判断 135">
          <a:extLst>
            <a:ext uri="{FF2B5EF4-FFF2-40B4-BE49-F238E27FC236}">
              <a16:creationId xmlns:a16="http://schemas.microsoft.com/office/drawing/2014/main" id="{1BFC65AD-66D4-460E-A7BE-245E4D2E6642}"/>
            </a:ext>
          </a:extLst>
        </xdr:cNvPr>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146249</xdr:rowOff>
    </xdr:from>
    <xdr:ext cx="736600" cy="259045"/>
    <xdr:sp textlink="">
      <xdr:nvSpPr>
        <xdr:cNvPr id="137" name="テキスト ボックス 136">
          <a:extLst>
            <a:ext uri="{FF2B5EF4-FFF2-40B4-BE49-F238E27FC236}">
              <a16:creationId xmlns:a16="http://schemas.microsoft.com/office/drawing/2014/main" id="{52101593-7629-4A27-B28E-356B260BF1AA}"/>
            </a:ext>
          </a:extLst>
        </xdr:cNvPr>
        <xdr:cNvSpPr txBox="1"/>
      </xdr:nvSpPr>
      <xdr:spPr>
        <a:xfrm>
          <a:off x="3733800" y="10261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52977</xdr:rowOff>
    </xdr:from>
    <xdr:to>
      <xdr:col>15</xdr:col>
      <xdr:colOff>82550</xdr:colOff>
      <xdr:row>60</xdr:row>
      <xdr:rowOff>115026</xdr:rowOff>
    </xdr:to>
    <xdr:cxnSp macro="">
      <xdr:nvCxnSpPr>
        <xdr:cNvPr id="138" name="直線コネクタ 137">
          <a:extLst>
            <a:ext uri="{FF2B5EF4-FFF2-40B4-BE49-F238E27FC236}">
              <a16:creationId xmlns:a16="http://schemas.microsoft.com/office/drawing/2014/main" id="{AB7C122B-EA29-42F5-905C-D977D8817565}"/>
            </a:ext>
          </a:extLst>
        </xdr:cNvPr>
        <xdr:cNvCxnSpPr/>
      </xdr:nvCxnSpPr>
      <xdr:spPr>
        <a:xfrm flipV="1">
          <a:off x="2336800" y="1033997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textlink="">
      <xdr:nvSpPr>
        <xdr:cNvPr id="139" name="フローチャート: 判断 138">
          <a:extLst>
            <a:ext uri="{FF2B5EF4-FFF2-40B4-BE49-F238E27FC236}">
              <a16:creationId xmlns:a16="http://schemas.microsoft.com/office/drawing/2014/main" id="{CE7AB432-9444-4BB2-97DB-9A2F9653590F}"/>
            </a:ext>
          </a:extLst>
        </xdr:cNvPr>
        <xdr:cNvSpPr/>
      </xdr:nvSpPr>
      <xdr:spPr>
        <a:xfrm>
          <a:off x="3175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112684</xdr:rowOff>
    </xdr:from>
    <xdr:ext cx="762000" cy="259045"/>
    <xdr:sp textlink="">
      <xdr:nvSpPr>
        <xdr:cNvPr id="140" name="テキスト ボックス 139">
          <a:extLst>
            <a:ext uri="{FF2B5EF4-FFF2-40B4-BE49-F238E27FC236}">
              <a16:creationId xmlns:a16="http://schemas.microsoft.com/office/drawing/2014/main" id="{8DADBBD2-02E2-47B7-9924-E6E9B2614B4B}"/>
            </a:ext>
          </a:extLst>
        </xdr:cNvPr>
        <xdr:cNvSpPr txBox="1"/>
      </xdr:nvSpPr>
      <xdr:spPr>
        <a:xfrm>
          <a:off x="2844800" y="1039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115026</xdr:rowOff>
    </xdr:from>
    <xdr:to>
      <xdr:col>11</xdr:col>
      <xdr:colOff>31750</xdr:colOff>
      <xdr:row>60</xdr:row>
      <xdr:rowOff>121920</xdr:rowOff>
    </xdr:to>
    <xdr:cxnSp macro="">
      <xdr:nvCxnSpPr>
        <xdr:cNvPr id="141" name="直線コネクタ 140">
          <a:extLst>
            <a:ext uri="{FF2B5EF4-FFF2-40B4-BE49-F238E27FC236}">
              <a16:creationId xmlns:a16="http://schemas.microsoft.com/office/drawing/2014/main" id="{5F6FB241-A9A0-4A88-A469-9B2E8305824F}"/>
            </a:ext>
          </a:extLst>
        </xdr:cNvPr>
        <xdr:cNvCxnSpPr/>
      </xdr:nvCxnSpPr>
      <xdr:spPr>
        <a:xfrm flipV="1">
          <a:off x="1447800" y="1040202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textlink="">
      <xdr:nvSpPr>
        <xdr:cNvPr id="142" name="フローチャート: 判断 141">
          <a:extLst>
            <a:ext uri="{FF2B5EF4-FFF2-40B4-BE49-F238E27FC236}">
              <a16:creationId xmlns:a16="http://schemas.microsoft.com/office/drawing/2014/main" id="{858366EB-A6DD-4253-B32C-C47058DEFE09}"/>
            </a:ext>
          </a:extLst>
        </xdr:cNvPr>
        <xdr:cNvSpPr/>
      </xdr:nvSpPr>
      <xdr:spPr>
        <a:xfrm>
          <a:off x="2286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154050</xdr:rowOff>
    </xdr:from>
    <xdr:ext cx="762000" cy="259045"/>
    <xdr:sp textlink="">
      <xdr:nvSpPr>
        <xdr:cNvPr id="143" name="テキスト ボックス 142">
          <a:extLst>
            <a:ext uri="{FF2B5EF4-FFF2-40B4-BE49-F238E27FC236}">
              <a16:creationId xmlns:a16="http://schemas.microsoft.com/office/drawing/2014/main" id="{E6AFD5EC-1BB9-40E6-8326-F82AE926CF9F}"/>
            </a:ext>
          </a:extLst>
        </xdr:cNvPr>
        <xdr:cNvSpPr txBox="1"/>
      </xdr:nvSpPr>
      <xdr:spPr>
        <a:xfrm>
          <a:off x="1955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textlink="">
      <xdr:nvSpPr>
        <xdr:cNvPr id="144" name="フローチャート: 判断 143">
          <a:extLst>
            <a:ext uri="{FF2B5EF4-FFF2-40B4-BE49-F238E27FC236}">
              <a16:creationId xmlns:a16="http://schemas.microsoft.com/office/drawing/2014/main" id="{722029C5-15AE-4961-ABAE-537E2C378804}"/>
            </a:ext>
          </a:extLst>
        </xdr:cNvPr>
        <xdr:cNvSpPr/>
      </xdr:nvSpPr>
      <xdr:spPr>
        <a:xfrm>
          <a:off x="1397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155320</xdr:rowOff>
    </xdr:from>
    <xdr:ext cx="762000" cy="259045"/>
    <xdr:sp textlink="">
      <xdr:nvSpPr>
        <xdr:cNvPr id="145" name="テキスト ボックス 144">
          <a:extLst>
            <a:ext uri="{FF2B5EF4-FFF2-40B4-BE49-F238E27FC236}">
              <a16:creationId xmlns:a16="http://schemas.microsoft.com/office/drawing/2014/main" id="{345BEB30-19C5-4DEB-B483-5094B3917DD4}"/>
            </a:ext>
          </a:extLst>
        </xdr:cNvPr>
        <xdr:cNvSpPr txBox="1"/>
      </xdr:nvSpPr>
      <xdr:spPr>
        <a:xfrm>
          <a:off x="1066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textlink="">
      <xdr:nvSpPr>
        <xdr:cNvPr id="146" name="テキスト ボックス 145">
          <a:extLst>
            <a:ext uri="{FF2B5EF4-FFF2-40B4-BE49-F238E27FC236}">
              <a16:creationId xmlns:a16="http://schemas.microsoft.com/office/drawing/2014/main" id="{19D57C11-1DFF-4E92-A863-02E663DE1D55}"/>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textlink="">
      <xdr:nvSpPr>
        <xdr:cNvPr id="147" name="テキスト ボックス 146">
          <a:extLst>
            <a:ext uri="{FF2B5EF4-FFF2-40B4-BE49-F238E27FC236}">
              <a16:creationId xmlns:a16="http://schemas.microsoft.com/office/drawing/2014/main" id="{0A35D1D4-8A78-4340-82F6-3C5FA3C870EF}"/>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textlink="">
      <xdr:nvSpPr>
        <xdr:cNvPr id="148" name="テキスト ボックス 147">
          <a:extLst>
            <a:ext uri="{FF2B5EF4-FFF2-40B4-BE49-F238E27FC236}">
              <a16:creationId xmlns:a16="http://schemas.microsoft.com/office/drawing/2014/main" id="{FEC3AAC3-F6AF-4FF2-8672-1F9825ECC054}"/>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textlink="">
      <xdr:nvSpPr>
        <xdr:cNvPr id="149" name="テキスト ボックス 148">
          <a:extLst>
            <a:ext uri="{FF2B5EF4-FFF2-40B4-BE49-F238E27FC236}">
              <a16:creationId xmlns:a16="http://schemas.microsoft.com/office/drawing/2014/main" id="{0202D03E-EBAE-47D8-BC71-14EABDCDDD1C}"/>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textlink="">
      <xdr:nvSpPr>
        <xdr:cNvPr id="150" name="テキスト ボックス 149">
          <a:extLst>
            <a:ext uri="{FF2B5EF4-FFF2-40B4-BE49-F238E27FC236}">
              <a16:creationId xmlns:a16="http://schemas.microsoft.com/office/drawing/2014/main" id="{8045A466-2D4E-4C0F-8F29-094C4EF61293}"/>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39188</xdr:rowOff>
    </xdr:from>
    <xdr:to>
      <xdr:col>23</xdr:col>
      <xdr:colOff>184150</xdr:colOff>
      <xdr:row>59</xdr:row>
      <xdr:rowOff>140788</xdr:rowOff>
    </xdr:to>
    <xdr:sp textlink="">
      <xdr:nvSpPr>
        <xdr:cNvPr id="151" name="楕円 150">
          <a:extLst>
            <a:ext uri="{FF2B5EF4-FFF2-40B4-BE49-F238E27FC236}">
              <a16:creationId xmlns:a16="http://schemas.microsoft.com/office/drawing/2014/main" id="{B5F73C26-5A29-4FAB-B98F-2595D5A7AA04}"/>
            </a:ext>
          </a:extLst>
        </xdr:cNvPr>
        <xdr:cNvSpPr/>
      </xdr:nvSpPr>
      <xdr:spPr>
        <a:xfrm>
          <a:off x="4902200" y="1015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55715</xdr:rowOff>
    </xdr:from>
    <xdr:ext cx="762000" cy="259045"/>
    <xdr:sp textlink="">
      <xdr:nvSpPr>
        <xdr:cNvPr id="152" name="財政構造の弾力性該当値テキスト">
          <a:extLst>
            <a:ext uri="{FF2B5EF4-FFF2-40B4-BE49-F238E27FC236}">
              <a16:creationId xmlns:a16="http://schemas.microsoft.com/office/drawing/2014/main" id="{23E9CB04-14B4-4C8F-886B-66A75D06F2EA}"/>
            </a:ext>
          </a:extLst>
        </xdr:cNvPr>
        <xdr:cNvSpPr txBox="1"/>
      </xdr:nvSpPr>
      <xdr:spPr>
        <a:xfrm>
          <a:off x="5041900" y="9999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79647</xdr:rowOff>
    </xdr:from>
    <xdr:to>
      <xdr:col>19</xdr:col>
      <xdr:colOff>184150</xdr:colOff>
      <xdr:row>59</xdr:row>
      <xdr:rowOff>9797</xdr:rowOff>
    </xdr:to>
    <xdr:sp textlink="">
      <xdr:nvSpPr>
        <xdr:cNvPr id="153" name="楕円 152">
          <a:extLst>
            <a:ext uri="{FF2B5EF4-FFF2-40B4-BE49-F238E27FC236}">
              <a16:creationId xmlns:a16="http://schemas.microsoft.com/office/drawing/2014/main" id="{84810802-2C8C-4309-B152-658FAAED3CBA}"/>
            </a:ext>
          </a:extLst>
        </xdr:cNvPr>
        <xdr:cNvSpPr/>
      </xdr:nvSpPr>
      <xdr:spPr>
        <a:xfrm>
          <a:off x="4064000" y="1002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19974</xdr:rowOff>
    </xdr:from>
    <xdr:ext cx="736600" cy="259045"/>
    <xdr:sp textlink="">
      <xdr:nvSpPr>
        <xdr:cNvPr id="154" name="テキスト ボックス 153">
          <a:extLst>
            <a:ext uri="{FF2B5EF4-FFF2-40B4-BE49-F238E27FC236}">
              <a16:creationId xmlns:a16="http://schemas.microsoft.com/office/drawing/2014/main" id="{DF40DB84-074E-4308-B544-69663B54B389}"/>
            </a:ext>
          </a:extLst>
        </xdr:cNvPr>
        <xdr:cNvSpPr txBox="1"/>
      </xdr:nvSpPr>
      <xdr:spPr>
        <a:xfrm>
          <a:off x="3733800" y="9792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2177</xdr:rowOff>
    </xdr:from>
    <xdr:to>
      <xdr:col>15</xdr:col>
      <xdr:colOff>133350</xdr:colOff>
      <xdr:row>60</xdr:row>
      <xdr:rowOff>103777</xdr:rowOff>
    </xdr:to>
    <xdr:sp textlink="">
      <xdr:nvSpPr>
        <xdr:cNvPr id="155" name="楕円 154">
          <a:extLst>
            <a:ext uri="{FF2B5EF4-FFF2-40B4-BE49-F238E27FC236}">
              <a16:creationId xmlns:a16="http://schemas.microsoft.com/office/drawing/2014/main" id="{CA6A8865-C9EE-4F10-9852-927F0FBC7291}"/>
            </a:ext>
          </a:extLst>
        </xdr:cNvPr>
        <xdr:cNvSpPr/>
      </xdr:nvSpPr>
      <xdr:spPr>
        <a:xfrm>
          <a:off x="3175000" y="102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113954</xdr:rowOff>
    </xdr:from>
    <xdr:ext cx="762000" cy="259045"/>
    <xdr:sp textlink="">
      <xdr:nvSpPr>
        <xdr:cNvPr id="156" name="テキスト ボックス 155">
          <a:extLst>
            <a:ext uri="{FF2B5EF4-FFF2-40B4-BE49-F238E27FC236}">
              <a16:creationId xmlns:a16="http://schemas.microsoft.com/office/drawing/2014/main" id="{1BB53297-1EF4-4A86-9041-9E86028F192E}"/>
            </a:ext>
          </a:extLst>
        </xdr:cNvPr>
        <xdr:cNvSpPr txBox="1"/>
      </xdr:nvSpPr>
      <xdr:spPr>
        <a:xfrm>
          <a:off x="2844800" y="10058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64226</xdr:rowOff>
    </xdr:from>
    <xdr:to>
      <xdr:col>11</xdr:col>
      <xdr:colOff>82550</xdr:colOff>
      <xdr:row>60</xdr:row>
      <xdr:rowOff>165826</xdr:rowOff>
    </xdr:to>
    <xdr:sp textlink="">
      <xdr:nvSpPr>
        <xdr:cNvPr id="157" name="楕円 156">
          <a:extLst>
            <a:ext uri="{FF2B5EF4-FFF2-40B4-BE49-F238E27FC236}">
              <a16:creationId xmlns:a16="http://schemas.microsoft.com/office/drawing/2014/main" id="{3F42DA54-AEFB-448B-BB2F-CE258D06146A}"/>
            </a:ext>
          </a:extLst>
        </xdr:cNvPr>
        <xdr:cNvSpPr/>
      </xdr:nvSpPr>
      <xdr:spPr>
        <a:xfrm>
          <a:off x="2286000" y="1035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4553</xdr:rowOff>
    </xdr:from>
    <xdr:ext cx="762000" cy="259045"/>
    <xdr:sp textlink="">
      <xdr:nvSpPr>
        <xdr:cNvPr id="158" name="テキスト ボックス 157">
          <a:extLst>
            <a:ext uri="{FF2B5EF4-FFF2-40B4-BE49-F238E27FC236}">
              <a16:creationId xmlns:a16="http://schemas.microsoft.com/office/drawing/2014/main" id="{85AD2C1D-A8D5-48DB-AF2B-69B14C7A5CB9}"/>
            </a:ext>
          </a:extLst>
        </xdr:cNvPr>
        <xdr:cNvSpPr txBox="1"/>
      </xdr:nvSpPr>
      <xdr:spPr>
        <a:xfrm>
          <a:off x="1955800" y="10120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71120</xdr:rowOff>
    </xdr:from>
    <xdr:to>
      <xdr:col>7</xdr:col>
      <xdr:colOff>31750</xdr:colOff>
      <xdr:row>61</xdr:row>
      <xdr:rowOff>1270</xdr:rowOff>
    </xdr:to>
    <xdr:sp textlink="">
      <xdr:nvSpPr>
        <xdr:cNvPr id="159" name="楕円 158">
          <a:extLst>
            <a:ext uri="{FF2B5EF4-FFF2-40B4-BE49-F238E27FC236}">
              <a16:creationId xmlns:a16="http://schemas.microsoft.com/office/drawing/2014/main" id="{07722558-630A-4838-A1A5-877F479665D2}"/>
            </a:ext>
          </a:extLst>
        </xdr:cNvPr>
        <xdr:cNvSpPr/>
      </xdr:nvSpPr>
      <xdr:spPr>
        <a:xfrm>
          <a:off x="1397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157497</xdr:rowOff>
    </xdr:from>
    <xdr:ext cx="762000" cy="259045"/>
    <xdr:sp textlink="">
      <xdr:nvSpPr>
        <xdr:cNvPr id="160" name="テキスト ボックス 159">
          <a:extLst>
            <a:ext uri="{FF2B5EF4-FFF2-40B4-BE49-F238E27FC236}">
              <a16:creationId xmlns:a16="http://schemas.microsoft.com/office/drawing/2014/main" id="{632A85FF-24C9-44EA-A7B1-3D14964E0EB7}"/>
            </a:ext>
          </a:extLst>
        </xdr:cNvPr>
        <xdr:cNvSpPr txBox="1"/>
      </xdr:nvSpPr>
      <xdr:spPr>
        <a:xfrm>
          <a:off x="1066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textlink="">
      <xdr:nvSpPr>
        <xdr:cNvPr id="161" name="正方形/長方形 160">
          <a:extLst>
            <a:ext uri="{FF2B5EF4-FFF2-40B4-BE49-F238E27FC236}">
              <a16:creationId xmlns:a16="http://schemas.microsoft.com/office/drawing/2014/main" id="{1E0E22AD-0F53-4DF6-964D-CAC125913A5B}"/>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textlink="">
      <xdr:nvSpPr>
        <xdr:cNvPr id="162" name="テキスト ボックス 161">
          <a:extLst>
            <a:ext uri="{FF2B5EF4-FFF2-40B4-BE49-F238E27FC236}">
              <a16:creationId xmlns:a16="http://schemas.microsoft.com/office/drawing/2014/main" id="{B08F8D43-F4B8-42B9-AE99-A1FD8C90DF62}"/>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textlink="">
      <xdr:nvSpPr>
        <xdr:cNvPr id="163" name="テキスト ボックス 162">
          <a:extLst>
            <a:ext uri="{FF2B5EF4-FFF2-40B4-BE49-F238E27FC236}">
              <a16:creationId xmlns:a16="http://schemas.microsoft.com/office/drawing/2014/main" id="{94495116-0122-4AED-ACE4-23574255813C}"/>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[177,717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textlink="">
      <xdr:nvSpPr>
        <xdr:cNvPr id="164" name="正方形/長方形 163">
          <a:extLst>
            <a:ext uri="{FF2B5EF4-FFF2-40B4-BE49-F238E27FC236}">
              <a16:creationId xmlns:a16="http://schemas.microsoft.com/office/drawing/2014/main" id="{BCCDD2DC-48EA-4E6B-8CF2-4E6648E582ED}"/>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textlink="">
      <xdr:nvSpPr>
        <xdr:cNvPr id="165" name="正方形/長方形 164">
          <a:extLst>
            <a:ext uri="{FF2B5EF4-FFF2-40B4-BE49-F238E27FC236}">
              <a16:creationId xmlns:a16="http://schemas.microsoft.com/office/drawing/2014/main" id="{FF59666F-FFDB-446C-8545-097FBA6EAE13}"/>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textlink="">
      <xdr:nvSpPr>
        <xdr:cNvPr id="166" name="正方形/長方形 165">
          <a:extLst>
            <a:ext uri="{FF2B5EF4-FFF2-40B4-BE49-F238E27FC236}">
              <a16:creationId xmlns:a16="http://schemas.microsoft.com/office/drawing/2014/main" id="{2ABEB121-7F17-486E-81C7-6736D984E102}"/>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textlink="">
      <xdr:nvSpPr>
        <xdr:cNvPr id="167" name="正方形/長方形 166">
          <a:extLst>
            <a:ext uri="{FF2B5EF4-FFF2-40B4-BE49-F238E27FC236}">
              <a16:creationId xmlns:a16="http://schemas.microsoft.com/office/drawing/2014/main" id="{DCBFFB1C-BB8A-4C4A-914B-A8A4D1512F1D}"/>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textlink="">
      <xdr:nvSpPr>
        <xdr:cNvPr id="168" name="正方形/長方形 167">
          <a:extLst>
            <a:ext uri="{FF2B5EF4-FFF2-40B4-BE49-F238E27FC236}">
              <a16:creationId xmlns:a16="http://schemas.microsoft.com/office/drawing/2014/main" id="{D8223B1E-4673-48E1-85CD-7BDE6812798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textlink="">
      <xdr:nvSpPr>
        <xdr:cNvPr id="169" name="正方形/長方形 168">
          <a:extLst>
            <a:ext uri="{FF2B5EF4-FFF2-40B4-BE49-F238E27FC236}">
              <a16:creationId xmlns:a16="http://schemas.microsoft.com/office/drawing/2014/main" id="{E6D4619C-DFB5-411E-9C0F-C917FD629A42}"/>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textlink="">
      <xdr:nvSpPr>
        <xdr:cNvPr id="170" name="正方形/長方形 169">
          <a:extLst>
            <a:ext uri="{FF2B5EF4-FFF2-40B4-BE49-F238E27FC236}">
              <a16:creationId xmlns:a16="http://schemas.microsoft.com/office/drawing/2014/main" id="{26E131DB-E55E-44C0-8B25-9B9C31188875}"/>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textlink="">
      <xdr:nvSpPr>
        <xdr:cNvPr id="171" name="正方形/長方形 170">
          <a:extLst>
            <a:ext uri="{FF2B5EF4-FFF2-40B4-BE49-F238E27FC236}">
              <a16:creationId xmlns:a16="http://schemas.microsoft.com/office/drawing/2014/main" id="{8DB4C5DB-8DDC-4114-808C-805DE2564BF5}"/>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textlink="">
      <xdr:nvSpPr>
        <xdr:cNvPr id="172" name="正方形/長方形 171">
          <a:extLst>
            <a:ext uri="{FF2B5EF4-FFF2-40B4-BE49-F238E27FC236}">
              <a16:creationId xmlns:a16="http://schemas.microsoft.com/office/drawing/2014/main" id="{6AD3E035-7DE7-433F-99D9-D6D23E13E3DA}"/>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textlink="" fLocksText="0">
      <xdr:nvSpPr>
        <xdr:cNvPr id="173" name="テキスト ボックス 172">
          <a:extLst>
            <a:ext uri="{FF2B5EF4-FFF2-40B4-BE49-F238E27FC236}">
              <a16:creationId xmlns:a16="http://schemas.microsoft.com/office/drawing/2014/main" id="{3CF8A21E-6796-4442-BF02-57109A3E54EA}"/>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退職金を除いた人件費の決算額は職員給及び期末手当の減等により前年度に比べ減少している。また、物件費の決算額は新型コロナウイルスワクチン接種体制確保事業やふるさと納税返礼事業の減等により前年度に比べ減少している。</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今後も定員管理・給与の適正化等による人件費の見直しなどに取り組むとともに、事業委託の推進などに伴い物件費が増加傾向にあることから、必要性などを十分に検討し、見直しに努める。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textlink="">
      <xdr:nvSpPr>
        <xdr:cNvPr id="174" name="テキスト ボックス 173">
          <a:extLst>
            <a:ext uri="{FF2B5EF4-FFF2-40B4-BE49-F238E27FC236}">
              <a16:creationId xmlns:a16="http://schemas.microsoft.com/office/drawing/2014/main" id="{85DB4C4E-9786-45A2-B9E6-17F84ACF5741}"/>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31F7409F-E46F-4C85-82AA-89645CFAE168}"/>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textlink="">
      <xdr:nvSpPr>
        <xdr:cNvPr id="176" name="テキスト ボックス 175">
          <a:extLst>
            <a:ext uri="{FF2B5EF4-FFF2-40B4-BE49-F238E27FC236}">
              <a16:creationId xmlns:a16="http://schemas.microsoft.com/office/drawing/2014/main" id="{A71A7AC3-E032-4B9B-96E3-72F2D7BEAE2A}"/>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2D4DB55C-DB35-4F50-A0CF-A9DB28A432A9}"/>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textlink="">
      <xdr:nvSpPr>
        <xdr:cNvPr id="178" name="テキスト ボックス 177">
          <a:extLst>
            <a:ext uri="{FF2B5EF4-FFF2-40B4-BE49-F238E27FC236}">
              <a16:creationId xmlns:a16="http://schemas.microsoft.com/office/drawing/2014/main" id="{3C2CE557-42DF-40BF-9389-CE6877A9B9CD}"/>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E8EA578D-472D-4BBA-8143-EDB3CD944471}"/>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textlink="">
      <xdr:nvSpPr>
        <xdr:cNvPr id="180" name="テキスト ボックス 179">
          <a:extLst>
            <a:ext uri="{FF2B5EF4-FFF2-40B4-BE49-F238E27FC236}">
              <a16:creationId xmlns:a16="http://schemas.microsoft.com/office/drawing/2014/main" id="{DD7247ED-15DF-43A6-A692-1770EC04923C}"/>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625B3E60-1E49-4548-9AB5-DBC145AE8D52}"/>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textlink="">
      <xdr:nvSpPr>
        <xdr:cNvPr id="182" name="テキスト ボックス 181">
          <a:extLst>
            <a:ext uri="{FF2B5EF4-FFF2-40B4-BE49-F238E27FC236}">
              <a16:creationId xmlns:a16="http://schemas.microsoft.com/office/drawing/2014/main" id="{95D225B8-6FCE-4BBE-B76C-03215F69D4EB}"/>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D474EFE2-5876-4378-A50E-7945A732C884}"/>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textlink="">
      <xdr:nvSpPr>
        <xdr:cNvPr id="184" name="テキスト ボックス 183">
          <a:extLst>
            <a:ext uri="{FF2B5EF4-FFF2-40B4-BE49-F238E27FC236}">
              <a16:creationId xmlns:a16="http://schemas.microsoft.com/office/drawing/2014/main" id="{F87FB8FD-A795-411D-A384-76DC62C7B732}"/>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D17A1C72-381B-40F5-9839-6B7A2F3D2544}"/>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textlink="">
      <xdr:nvSpPr>
        <xdr:cNvPr id="186" name="テキスト ボックス 185">
          <a:extLst>
            <a:ext uri="{FF2B5EF4-FFF2-40B4-BE49-F238E27FC236}">
              <a16:creationId xmlns:a16="http://schemas.microsoft.com/office/drawing/2014/main" id="{476EC85A-D5FA-4BB6-BC84-FAA720A6BCDB}"/>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A7DA5613-2F6F-42FA-BEE5-32F0E4D36B7B}"/>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textlink="">
      <xdr:nvSpPr>
        <xdr:cNvPr id="188" name="テキスト ボックス 187">
          <a:extLst>
            <a:ext uri="{FF2B5EF4-FFF2-40B4-BE49-F238E27FC236}">
              <a16:creationId xmlns:a16="http://schemas.microsoft.com/office/drawing/2014/main" id="{3FEB8F4F-96DF-4552-8444-ED06B99B26D8}"/>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258B0F6C-4A45-4F5B-92FE-9CB272359737}"/>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textlink="">
      <xdr:nvSpPr>
        <xdr:cNvPr id="190" name="人件費・物件費等の状況グラフ枠">
          <a:extLst>
            <a:ext uri="{FF2B5EF4-FFF2-40B4-BE49-F238E27FC236}">
              <a16:creationId xmlns:a16="http://schemas.microsoft.com/office/drawing/2014/main" id="{3A8DAC90-3385-4B79-A9F1-BE0A1820ECE4}"/>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a:extLst>
            <a:ext uri="{FF2B5EF4-FFF2-40B4-BE49-F238E27FC236}">
              <a16:creationId xmlns:a16="http://schemas.microsoft.com/office/drawing/2014/main" id="{5537752B-F638-472F-8FA8-7840EBE9AA41}"/>
            </a:ext>
          </a:extLst>
        </xdr:cNvPr>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textlink="">
      <xdr:nvSpPr>
        <xdr:cNvPr id="192" name="人件費・物件費等の状況最小値テキスト">
          <a:extLst>
            <a:ext uri="{FF2B5EF4-FFF2-40B4-BE49-F238E27FC236}">
              <a16:creationId xmlns:a16="http://schemas.microsoft.com/office/drawing/2014/main" id="{B6CC2F22-B06C-4DA8-BC0D-8964E4D39C36}"/>
            </a:ext>
          </a:extLst>
        </xdr:cNvPr>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a:extLst>
            <a:ext uri="{FF2B5EF4-FFF2-40B4-BE49-F238E27FC236}">
              <a16:creationId xmlns:a16="http://schemas.microsoft.com/office/drawing/2014/main" id="{318601DE-A1A4-4A2E-A2CB-FBABE1F68F6D}"/>
            </a:ext>
          </a:extLst>
        </xdr:cNvPr>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textlink="">
      <xdr:nvSpPr>
        <xdr:cNvPr id="194" name="人件費・物件費等の状況最大値テキスト">
          <a:extLst>
            <a:ext uri="{FF2B5EF4-FFF2-40B4-BE49-F238E27FC236}">
              <a16:creationId xmlns:a16="http://schemas.microsoft.com/office/drawing/2014/main" id="{9E7D75BE-D4B9-4AAD-A9C8-9FD52D13082E}"/>
            </a:ext>
          </a:extLst>
        </xdr:cNvPr>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a:extLst>
            <a:ext uri="{FF2B5EF4-FFF2-40B4-BE49-F238E27FC236}">
              <a16:creationId xmlns:a16="http://schemas.microsoft.com/office/drawing/2014/main" id="{95363F95-560C-4CE0-9C2D-EA7E752ADFD0}"/>
            </a:ext>
          </a:extLst>
        </xdr:cNvPr>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162072</xdr:rowOff>
    </xdr:from>
    <xdr:to>
      <xdr:col>23</xdr:col>
      <xdr:colOff>133350</xdr:colOff>
      <xdr:row>82</xdr:row>
      <xdr:rowOff>6108</xdr:rowOff>
    </xdr:to>
    <xdr:cxnSp macro="">
      <xdr:nvCxnSpPr>
        <xdr:cNvPr id="196" name="直線コネクタ 195">
          <a:extLst>
            <a:ext uri="{FF2B5EF4-FFF2-40B4-BE49-F238E27FC236}">
              <a16:creationId xmlns:a16="http://schemas.microsoft.com/office/drawing/2014/main" id="{E10D1F65-38E2-492B-BBB1-B3F619894951}"/>
            </a:ext>
          </a:extLst>
        </xdr:cNvPr>
        <xdr:cNvCxnSpPr/>
      </xdr:nvCxnSpPr>
      <xdr:spPr>
        <a:xfrm flipV="1">
          <a:off x="4114800" y="14049522"/>
          <a:ext cx="838200" cy="1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146848</xdr:rowOff>
    </xdr:from>
    <xdr:ext cx="762000" cy="259045"/>
    <xdr:sp textlink="">
      <xdr:nvSpPr>
        <xdr:cNvPr id="197" name="人件費・物件費等の状況平均値テキスト">
          <a:extLst>
            <a:ext uri="{FF2B5EF4-FFF2-40B4-BE49-F238E27FC236}">
              <a16:creationId xmlns:a16="http://schemas.microsoft.com/office/drawing/2014/main" id="{90726D03-18E2-4ADE-8FB0-4F1DC0DC9800}"/>
            </a:ext>
          </a:extLst>
        </xdr:cNvPr>
        <xdr:cNvSpPr txBox="1"/>
      </xdr:nvSpPr>
      <xdr:spPr>
        <a:xfrm>
          <a:off x="5041900" y="14034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textlink="">
      <xdr:nvSpPr>
        <xdr:cNvPr id="198" name="フローチャート: 判断 197">
          <a:extLst>
            <a:ext uri="{FF2B5EF4-FFF2-40B4-BE49-F238E27FC236}">
              <a16:creationId xmlns:a16="http://schemas.microsoft.com/office/drawing/2014/main" id="{602ECBA9-298D-4B58-BCCE-92278A6974FE}"/>
            </a:ext>
          </a:extLst>
        </xdr:cNvPr>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164694</xdr:rowOff>
    </xdr:from>
    <xdr:to>
      <xdr:col>19</xdr:col>
      <xdr:colOff>133350</xdr:colOff>
      <xdr:row>82</xdr:row>
      <xdr:rowOff>6108</xdr:rowOff>
    </xdr:to>
    <xdr:cxnSp macro="">
      <xdr:nvCxnSpPr>
        <xdr:cNvPr id="199" name="直線コネクタ 198">
          <a:extLst>
            <a:ext uri="{FF2B5EF4-FFF2-40B4-BE49-F238E27FC236}">
              <a16:creationId xmlns:a16="http://schemas.microsoft.com/office/drawing/2014/main" id="{0B9E6C3B-B5A8-4AA7-9629-9388F604F893}"/>
            </a:ext>
          </a:extLst>
        </xdr:cNvPr>
        <xdr:cNvCxnSpPr/>
      </xdr:nvCxnSpPr>
      <xdr:spPr>
        <a:xfrm>
          <a:off x="3225800" y="14052144"/>
          <a:ext cx="889000" cy="1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textlink="">
      <xdr:nvSpPr>
        <xdr:cNvPr id="200" name="フローチャート: 判断 199">
          <a:extLst>
            <a:ext uri="{FF2B5EF4-FFF2-40B4-BE49-F238E27FC236}">
              <a16:creationId xmlns:a16="http://schemas.microsoft.com/office/drawing/2014/main" id="{937DB3E7-5A61-46C4-AFE9-BB5A3C4E223E}"/>
            </a:ext>
          </a:extLst>
        </xdr:cNvPr>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76182</xdr:rowOff>
    </xdr:from>
    <xdr:ext cx="736600" cy="259045"/>
    <xdr:sp textlink="">
      <xdr:nvSpPr>
        <xdr:cNvPr id="201" name="テキスト ボックス 200">
          <a:extLst>
            <a:ext uri="{FF2B5EF4-FFF2-40B4-BE49-F238E27FC236}">
              <a16:creationId xmlns:a16="http://schemas.microsoft.com/office/drawing/2014/main" id="{052A5B5D-E1EE-469A-866F-43F1465A19A0}"/>
            </a:ext>
          </a:extLst>
        </xdr:cNvPr>
        <xdr:cNvSpPr txBox="1"/>
      </xdr:nvSpPr>
      <xdr:spPr>
        <a:xfrm>
          <a:off x="3733800" y="14135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126729</xdr:rowOff>
    </xdr:from>
    <xdr:to>
      <xdr:col>15</xdr:col>
      <xdr:colOff>82550</xdr:colOff>
      <xdr:row>81</xdr:row>
      <xdr:rowOff>164694</xdr:rowOff>
    </xdr:to>
    <xdr:cxnSp macro="">
      <xdr:nvCxnSpPr>
        <xdr:cNvPr id="202" name="直線コネクタ 201">
          <a:extLst>
            <a:ext uri="{FF2B5EF4-FFF2-40B4-BE49-F238E27FC236}">
              <a16:creationId xmlns:a16="http://schemas.microsoft.com/office/drawing/2014/main" id="{F1400E8D-BBBD-40DF-8237-F12DCFCC137B}"/>
            </a:ext>
          </a:extLst>
        </xdr:cNvPr>
        <xdr:cNvCxnSpPr/>
      </xdr:nvCxnSpPr>
      <xdr:spPr>
        <a:xfrm>
          <a:off x="2336800" y="14014179"/>
          <a:ext cx="889000" cy="37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textlink="">
      <xdr:nvSpPr>
        <xdr:cNvPr id="203" name="フローチャート: 判断 202">
          <a:extLst>
            <a:ext uri="{FF2B5EF4-FFF2-40B4-BE49-F238E27FC236}">
              <a16:creationId xmlns:a16="http://schemas.microsoft.com/office/drawing/2014/main" id="{3CF6A765-3ED8-49C6-BE3C-8AAE1DE95E1E}"/>
            </a:ext>
          </a:extLst>
        </xdr:cNvPr>
        <xdr:cNvSpPr/>
      </xdr:nvSpPr>
      <xdr:spPr>
        <a:xfrm>
          <a:off x="3175000" y="1402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56055</xdr:rowOff>
    </xdr:from>
    <xdr:ext cx="762000" cy="259045"/>
    <xdr:sp textlink="">
      <xdr:nvSpPr>
        <xdr:cNvPr id="204" name="テキスト ボックス 203">
          <a:extLst>
            <a:ext uri="{FF2B5EF4-FFF2-40B4-BE49-F238E27FC236}">
              <a16:creationId xmlns:a16="http://schemas.microsoft.com/office/drawing/2014/main" id="{FE87BB36-6D2C-4388-9897-73919CA217ED}"/>
            </a:ext>
          </a:extLst>
        </xdr:cNvPr>
        <xdr:cNvSpPr txBox="1"/>
      </xdr:nvSpPr>
      <xdr:spPr>
        <a:xfrm>
          <a:off x="2844800" y="1411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93738</xdr:rowOff>
    </xdr:from>
    <xdr:to>
      <xdr:col>11</xdr:col>
      <xdr:colOff>31750</xdr:colOff>
      <xdr:row>81</xdr:row>
      <xdr:rowOff>126729</xdr:rowOff>
    </xdr:to>
    <xdr:cxnSp macro="">
      <xdr:nvCxnSpPr>
        <xdr:cNvPr id="205" name="直線コネクタ 204">
          <a:extLst>
            <a:ext uri="{FF2B5EF4-FFF2-40B4-BE49-F238E27FC236}">
              <a16:creationId xmlns:a16="http://schemas.microsoft.com/office/drawing/2014/main" id="{E1CD67E3-88BD-401F-9A4D-A868CB9A731D}"/>
            </a:ext>
          </a:extLst>
        </xdr:cNvPr>
        <xdr:cNvCxnSpPr/>
      </xdr:nvCxnSpPr>
      <xdr:spPr>
        <a:xfrm>
          <a:off x="1447800" y="13981188"/>
          <a:ext cx="889000" cy="3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textlink="">
      <xdr:nvSpPr>
        <xdr:cNvPr id="206" name="フローチャート: 判断 205">
          <a:extLst>
            <a:ext uri="{FF2B5EF4-FFF2-40B4-BE49-F238E27FC236}">
              <a16:creationId xmlns:a16="http://schemas.microsoft.com/office/drawing/2014/main" id="{1506EDB3-6620-4184-B69B-F0A23AE4948F}"/>
            </a:ext>
          </a:extLst>
        </xdr:cNvPr>
        <xdr:cNvSpPr/>
      </xdr:nvSpPr>
      <xdr:spPr>
        <a:xfrm>
          <a:off x="2286000" y="1400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27942</xdr:rowOff>
    </xdr:from>
    <xdr:ext cx="762000" cy="259045"/>
    <xdr:sp textlink="">
      <xdr:nvSpPr>
        <xdr:cNvPr id="207" name="テキスト ボックス 206">
          <a:extLst>
            <a:ext uri="{FF2B5EF4-FFF2-40B4-BE49-F238E27FC236}">
              <a16:creationId xmlns:a16="http://schemas.microsoft.com/office/drawing/2014/main" id="{8D8EA424-570D-46A6-94A5-12E30EEE7832}"/>
            </a:ext>
          </a:extLst>
        </xdr:cNvPr>
        <xdr:cNvSpPr txBox="1"/>
      </xdr:nvSpPr>
      <xdr:spPr>
        <a:xfrm>
          <a:off x="1955800" y="14086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textlink="">
      <xdr:nvSpPr>
        <xdr:cNvPr id="208" name="フローチャート: 判断 207">
          <a:extLst>
            <a:ext uri="{FF2B5EF4-FFF2-40B4-BE49-F238E27FC236}">
              <a16:creationId xmlns:a16="http://schemas.microsoft.com/office/drawing/2014/main" id="{7CDD6F41-00DA-4083-BD4D-861CA1D6EE9E}"/>
            </a:ext>
          </a:extLst>
        </xdr:cNvPr>
        <xdr:cNvSpPr/>
      </xdr:nvSpPr>
      <xdr:spPr>
        <a:xfrm>
          <a:off x="1397000" y="1398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17046</xdr:rowOff>
    </xdr:from>
    <xdr:ext cx="762000" cy="259045"/>
    <xdr:sp textlink="">
      <xdr:nvSpPr>
        <xdr:cNvPr id="209" name="テキスト ボックス 208">
          <a:extLst>
            <a:ext uri="{FF2B5EF4-FFF2-40B4-BE49-F238E27FC236}">
              <a16:creationId xmlns:a16="http://schemas.microsoft.com/office/drawing/2014/main" id="{E4B0C54E-EFD7-4B82-8D7C-0D8122925448}"/>
            </a:ext>
          </a:extLst>
        </xdr:cNvPr>
        <xdr:cNvSpPr txBox="1"/>
      </xdr:nvSpPr>
      <xdr:spPr>
        <a:xfrm>
          <a:off x="1066800" y="1407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textlink="">
      <xdr:nvSpPr>
        <xdr:cNvPr id="210" name="テキスト ボックス 209">
          <a:extLst>
            <a:ext uri="{FF2B5EF4-FFF2-40B4-BE49-F238E27FC236}">
              <a16:creationId xmlns:a16="http://schemas.microsoft.com/office/drawing/2014/main" id="{8C33EE29-12FD-4803-88AD-58C42522927B}"/>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textlink="">
      <xdr:nvSpPr>
        <xdr:cNvPr id="211" name="テキスト ボックス 210">
          <a:extLst>
            <a:ext uri="{FF2B5EF4-FFF2-40B4-BE49-F238E27FC236}">
              <a16:creationId xmlns:a16="http://schemas.microsoft.com/office/drawing/2014/main" id="{797C9F64-AED7-4950-ADEE-54C4DDEADC1F}"/>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textlink="">
      <xdr:nvSpPr>
        <xdr:cNvPr id="212" name="テキスト ボックス 211">
          <a:extLst>
            <a:ext uri="{FF2B5EF4-FFF2-40B4-BE49-F238E27FC236}">
              <a16:creationId xmlns:a16="http://schemas.microsoft.com/office/drawing/2014/main" id="{008A4243-CF8E-4F59-AFFA-91E945890FB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textlink="">
      <xdr:nvSpPr>
        <xdr:cNvPr id="213" name="テキスト ボックス 212">
          <a:extLst>
            <a:ext uri="{FF2B5EF4-FFF2-40B4-BE49-F238E27FC236}">
              <a16:creationId xmlns:a16="http://schemas.microsoft.com/office/drawing/2014/main" id="{594A70A7-4576-4D87-B980-1B57F443A6FB}"/>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textlink="">
      <xdr:nvSpPr>
        <xdr:cNvPr id="214" name="テキスト ボックス 213">
          <a:extLst>
            <a:ext uri="{FF2B5EF4-FFF2-40B4-BE49-F238E27FC236}">
              <a16:creationId xmlns:a16="http://schemas.microsoft.com/office/drawing/2014/main" id="{07BFC750-C755-4ADA-A593-694D5F30C381}"/>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111272</xdr:rowOff>
    </xdr:from>
    <xdr:to>
      <xdr:col>23</xdr:col>
      <xdr:colOff>184150</xdr:colOff>
      <xdr:row>82</xdr:row>
      <xdr:rowOff>41422</xdr:rowOff>
    </xdr:to>
    <xdr:sp textlink="">
      <xdr:nvSpPr>
        <xdr:cNvPr id="215" name="楕円 214">
          <a:extLst>
            <a:ext uri="{FF2B5EF4-FFF2-40B4-BE49-F238E27FC236}">
              <a16:creationId xmlns:a16="http://schemas.microsoft.com/office/drawing/2014/main" id="{ABC6BCB3-E697-4F79-A8A6-9F9EB777D558}"/>
            </a:ext>
          </a:extLst>
        </xdr:cNvPr>
        <xdr:cNvSpPr/>
      </xdr:nvSpPr>
      <xdr:spPr>
        <a:xfrm>
          <a:off x="4902200" y="1399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32549</xdr:rowOff>
    </xdr:from>
    <xdr:ext cx="762000" cy="259045"/>
    <xdr:sp textlink="">
      <xdr:nvSpPr>
        <xdr:cNvPr id="216" name="人件費・物件費等の状況該当値テキスト">
          <a:extLst>
            <a:ext uri="{FF2B5EF4-FFF2-40B4-BE49-F238E27FC236}">
              <a16:creationId xmlns:a16="http://schemas.microsoft.com/office/drawing/2014/main" id="{2A66270F-1512-49C5-BABE-C9B1D819D8EC}"/>
            </a:ext>
          </a:extLst>
        </xdr:cNvPr>
        <xdr:cNvSpPr txBox="1"/>
      </xdr:nvSpPr>
      <xdr:spPr>
        <a:xfrm>
          <a:off x="5041900" y="13919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126758</xdr:rowOff>
    </xdr:from>
    <xdr:to>
      <xdr:col>19</xdr:col>
      <xdr:colOff>184150</xdr:colOff>
      <xdr:row>82</xdr:row>
      <xdr:rowOff>56908</xdr:rowOff>
    </xdr:to>
    <xdr:sp textlink="">
      <xdr:nvSpPr>
        <xdr:cNvPr id="217" name="楕円 216">
          <a:extLst>
            <a:ext uri="{FF2B5EF4-FFF2-40B4-BE49-F238E27FC236}">
              <a16:creationId xmlns:a16="http://schemas.microsoft.com/office/drawing/2014/main" id="{6C17380C-AF52-40BD-B933-C94463DE4497}"/>
            </a:ext>
          </a:extLst>
        </xdr:cNvPr>
        <xdr:cNvSpPr/>
      </xdr:nvSpPr>
      <xdr:spPr>
        <a:xfrm>
          <a:off x="4064000" y="1401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67085</xdr:rowOff>
    </xdr:from>
    <xdr:ext cx="736600" cy="259045"/>
    <xdr:sp textlink="">
      <xdr:nvSpPr>
        <xdr:cNvPr id="218" name="テキスト ボックス 217">
          <a:extLst>
            <a:ext uri="{FF2B5EF4-FFF2-40B4-BE49-F238E27FC236}">
              <a16:creationId xmlns:a16="http://schemas.microsoft.com/office/drawing/2014/main" id="{8466162C-40C4-4200-BA6C-3777131E5D8F}"/>
            </a:ext>
          </a:extLst>
        </xdr:cNvPr>
        <xdr:cNvSpPr txBox="1"/>
      </xdr:nvSpPr>
      <xdr:spPr>
        <a:xfrm>
          <a:off x="3733800" y="13783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113894</xdr:rowOff>
    </xdr:from>
    <xdr:to>
      <xdr:col>15</xdr:col>
      <xdr:colOff>133350</xdr:colOff>
      <xdr:row>82</xdr:row>
      <xdr:rowOff>44044</xdr:rowOff>
    </xdr:to>
    <xdr:sp textlink="">
      <xdr:nvSpPr>
        <xdr:cNvPr id="219" name="楕円 218">
          <a:extLst>
            <a:ext uri="{FF2B5EF4-FFF2-40B4-BE49-F238E27FC236}">
              <a16:creationId xmlns:a16="http://schemas.microsoft.com/office/drawing/2014/main" id="{5B2AC12D-FD02-4117-A274-1CAC320E791A}"/>
            </a:ext>
          </a:extLst>
        </xdr:cNvPr>
        <xdr:cNvSpPr/>
      </xdr:nvSpPr>
      <xdr:spPr>
        <a:xfrm>
          <a:off x="3175000" y="1400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54221</xdr:rowOff>
    </xdr:from>
    <xdr:ext cx="762000" cy="259045"/>
    <xdr:sp textlink="">
      <xdr:nvSpPr>
        <xdr:cNvPr id="220" name="テキスト ボックス 219">
          <a:extLst>
            <a:ext uri="{FF2B5EF4-FFF2-40B4-BE49-F238E27FC236}">
              <a16:creationId xmlns:a16="http://schemas.microsoft.com/office/drawing/2014/main" id="{A6C3EA96-F213-4575-A435-4654B2F57226}"/>
            </a:ext>
          </a:extLst>
        </xdr:cNvPr>
        <xdr:cNvSpPr txBox="1"/>
      </xdr:nvSpPr>
      <xdr:spPr>
        <a:xfrm>
          <a:off x="2844800" y="13770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75929</xdr:rowOff>
    </xdr:from>
    <xdr:to>
      <xdr:col>11</xdr:col>
      <xdr:colOff>82550</xdr:colOff>
      <xdr:row>82</xdr:row>
      <xdr:rowOff>6079</xdr:rowOff>
    </xdr:to>
    <xdr:sp textlink="">
      <xdr:nvSpPr>
        <xdr:cNvPr id="221" name="楕円 220">
          <a:extLst>
            <a:ext uri="{FF2B5EF4-FFF2-40B4-BE49-F238E27FC236}">
              <a16:creationId xmlns:a16="http://schemas.microsoft.com/office/drawing/2014/main" id="{4D99A993-8AC3-4C92-9DFB-E345F4BB9035}"/>
            </a:ext>
          </a:extLst>
        </xdr:cNvPr>
        <xdr:cNvSpPr/>
      </xdr:nvSpPr>
      <xdr:spPr>
        <a:xfrm>
          <a:off x="2286000" y="1396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16256</xdr:rowOff>
    </xdr:from>
    <xdr:ext cx="762000" cy="259045"/>
    <xdr:sp textlink="">
      <xdr:nvSpPr>
        <xdr:cNvPr id="222" name="テキスト ボックス 221">
          <a:extLst>
            <a:ext uri="{FF2B5EF4-FFF2-40B4-BE49-F238E27FC236}">
              <a16:creationId xmlns:a16="http://schemas.microsoft.com/office/drawing/2014/main" id="{26C1B4A4-804A-445E-A34D-1A61541B2CEC}"/>
            </a:ext>
          </a:extLst>
        </xdr:cNvPr>
        <xdr:cNvSpPr txBox="1"/>
      </xdr:nvSpPr>
      <xdr:spPr>
        <a:xfrm>
          <a:off x="1955800" y="13732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42938</xdr:rowOff>
    </xdr:from>
    <xdr:to>
      <xdr:col>7</xdr:col>
      <xdr:colOff>31750</xdr:colOff>
      <xdr:row>81</xdr:row>
      <xdr:rowOff>144538</xdr:rowOff>
    </xdr:to>
    <xdr:sp textlink="">
      <xdr:nvSpPr>
        <xdr:cNvPr id="223" name="楕円 222">
          <a:extLst>
            <a:ext uri="{FF2B5EF4-FFF2-40B4-BE49-F238E27FC236}">
              <a16:creationId xmlns:a16="http://schemas.microsoft.com/office/drawing/2014/main" id="{234D5928-722A-460F-8A64-F1DECEF267FB}"/>
            </a:ext>
          </a:extLst>
        </xdr:cNvPr>
        <xdr:cNvSpPr/>
      </xdr:nvSpPr>
      <xdr:spPr>
        <a:xfrm>
          <a:off x="1397000" y="1393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154715</xdr:rowOff>
    </xdr:from>
    <xdr:ext cx="762000" cy="259045"/>
    <xdr:sp textlink="">
      <xdr:nvSpPr>
        <xdr:cNvPr id="224" name="テキスト ボックス 223">
          <a:extLst>
            <a:ext uri="{FF2B5EF4-FFF2-40B4-BE49-F238E27FC236}">
              <a16:creationId xmlns:a16="http://schemas.microsoft.com/office/drawing/2014/main" id="{E51FF2A8-601D-4896-B8B2-EE0D25EB4520}"/>
            </a:ext>
          </a:extLst>
        </xdr:cNvPr>
        <xdr:cNvSpPr txBox="1"/>
      </xdr:nvSpPr>
      <xdr:spPr>
        <a:xfrm>
          <a:off x="1066800" y="1369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textlink="">
      <xdr:nvSpPr>
        <xdr:cNvPr id="225" name="正方形/長方形 224">
          <a:extLst>
            <a:ext uri="{FF2B5EF4-FFF2-40B4-BE49-F238E27FC236}">
              <a16:creationId xmlns:a16="http://schemas.microsoft.com/office/drawing/2014/main" id="{79FF86DD-80E4-4CCB-B0A2-791B8BC19C37}"/>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textlink="">
      <xdr:nvSpPr>
        <xdr:cNvPr id="226" name="テキスト ボックス 225">
          <a:extLst>
            <a:ext uri="{FF2B5EF4-FFF2-40B4-BE49-F238E27FC236}">
              <a16:creationId xmlns:a16="http://schemas.microsoft.com/office/drawing/2014/main" id="{505EF2EC-750C-451F-8032-854804436C02}"/>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textlink="">
      <xdr:nvSpPr>
        <xdr:cNvPr id="227" name="テキスト ボックス 226">
          <a:extLst>
            <a:ext uri="{FF2B5EF4-FFF2-40B4-BE49-F238E27FC236}">
              <a16:creationId xmlns:a16="http://schemas.microsoft.com/office/drawing/2014/main" id="{8150EA2F-568A-44F4-A3A9-E243927C796F}"/>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textlink="">
      <xdr:nvSpPr>
        <xdr:cNvPr id="228" name="正方形/長方形 227">
          <a:extLst>
            <a:ext uri="{FF2B5EF4-FFF2-40B4-BE49-F238E27FC236}">
              <a16:creationId xmlns:a16="http://schemas.microsoft.com/office/drawing/2014/main" id="{EB1BFE92-413F-4B82-8A2D-AF14BBDB8CB3}"/>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textlink="">
      <xdr:nvSpPr>
        <xdr:cNvPr id="229" name="正方形/長方形 228">
          <a:extLst>
            <a:ext uri="{FF2B5EF4-FFF2-40B4-BE49-F238E27FC236}">
              <a16:creationId xmlns:a16="http://schemas.microsoft.com/office/drawing/2014/main" id="{D88B548D-899C-49E4-BB5F-E618C2F8CE0F}"/>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textlink="">
      <xdr:nvSpPr>
        <xdr:cNvPr id="230" name="正方形/長方形 229">
          <a:extLst>
            <a:ext uri="{FF2B5EF4-FFF2-40B4-BE49-F238E27FC236}">
              <a16:creationId xmlns:a16="http://schemas.microsoft.com/office/drawing/2014/main" id="{580D7806-B1F7-4714-B774-9C2F5DEEEBDE}"/>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textlink="">
      <xdr:nvSpPr>
        <xdr:cNvPr id="231" name="正方形/長方形 230">
          <a:extLst>
            <a:ext uri="{FF2B5EF4-FFF2-40B4-BE49-F238E27FC236}">
              <a16:creationId xmlns:a16="http://schemas.microsoft.com/office/drawing/2014/main" id="{272D9F3C-049C-452B-AE9D-63BC7AC2E1ED}"/>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textlink="">
      <xdr:nvSpPr>
        <xdr:cNvPr id="232" name="正方形/長方形 231">
          <a:extLst>
            <a:ext uri="{FF2B5EF4-FFF2-40B4-BE49-F238E27FC236}">
              <a16:creationId xmlns:a16="http://schemas.microsoft.com/office/drawing/2014/main" id="{9C38D1FE-A758-4DAE-A2F6-7C907B26C4CE}"/>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textlink="">
      <xdr:nvSpPr>
        <xdr:cNvPr id="233" name="正方形/長方形 232">
          <a:extLst>
            <a:ext uri="{FF2B5EF4-FFF2-40B4-BE49-F238E27FC236}">
              <a16:creationId xmlns:a16="http://schemas.microsoft.com/office/drawing/2014/main" id="{7D957034-7A2A-4E41-9569-509CA881EC66}"/>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textlink="">
      <xdr:nvSpPr>
        <xdr:cNvPr id="234" name="正方形/長方形 233">
          <a:extLst>
            <a:ext uri="{FF2B5EF4-FFF2-40B4-BE49-F238E27FC236}">
              <a16:creationId xmlns:a16="http://schemas.microsoft.com/office/drawing/2014/main" id="{9DE23CB9-4E45-40E2-9115-A3B14E1C6FFC}"/>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textlink="">
      <xdr:nvSpPr>
        <xdr:cNvPr id="235" name="正方形/長方形 234">
          <a:extLst>
            <a:ext uri="{FF2B5EF4-FFF2-40B4-BE49-F238E27FC236}">
              <a16:creationId xmlns:a16="http://schemas.microsoft.com/office/drawing/2014/main" id="{067EAD9B-733E-495F-A34E-36251781AD93}"/>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textlink="">
      <xdr:nvSpPr>
        <xdr:cNvPr id="236" name="正方形/長方形 235">
          <a:extLst>
            <a:ext uri="{FF2B5EF4-FFF2-40B4-BE49-F238E27FC236}">
              <a16:creationId xmlns:a16="http://schemas.microsoft.com/office/drawing/2014/main" id="{04ACCC60-AF3F-44D6-8886-20511F807388}"/>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textlink="" fLocksText="0">
      <xdr:nvSpPr>
        <xdr:cNvPr id="237" name="テキスト ボックス 236">
          <a:extLst>
            <a:ext uri="{FF2B5EF4-FFF2-40B4-BE49-F238E27FC236}">
              <a16:creationId xmlns:a16="http://schemas.microsoft.com/office/drawing/2014/main" id="{5A55FBAF-9682-4B3B-AE5D-0645D344194B}"/>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これまでの職員の給与削減（平成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月～平成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年３月）、特別昇給の廃止、特勤手当の見直し等を行っており、前年度より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ポイント低くなり、類似団体平均よりも低くなっている。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引き続き各種手当の見直し等を行い、一層の給与適正化に努める。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A3A1513D-9BB6-4DDC-8BE4-C6AC6D0A3AAA}"/>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textlink="">
      <xdr:nvSpPr>
        <xdr:cNvPr id="239" name="テキスト ボックス 238">
          <a:extLst>
            <a:ext uri="{FF2B5EF4-FFF2-40B4-BE49-F238E27FC236}">
              <a16:creationId xmlns:a16="http://schemas.microsoft.com/office/drawing/2014/main" id="{1759699E-8F50-4957-9B86-EB9BD5296AD9}"/>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9C9DB189-8F1A-47F6-9BCE-D80666992F71}"/>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textlink="">
      <xdr:nvSpPr>
        <xdr:cNvPr id="241" name="テキスト ボックス 240">
          <a:extLst>
            <a:ext uri="{FF2B5EF4-FFF2-40B4-BE49-F238E27FC236}">
              <a16:creationId xmlns:a16="http://schemas.microsoft.com/office/drawing/2014/main" id="{CB80142C-A6BC-48C0-B4D6-C9F65A548056}"/>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F77C9042-7364-45E8-956B-D77CAA75C4A4}"/>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textlink="">
      <xdr:nvSpPr>
        <xdr:cNvPr id="243" name="テキスト ボックス 242">
          <a:extLst>
            <a:ext uri="{FF2B5EF4-FFF2-40B4-BE49-F238E27FC236}">
              <a16:creationId xmlns:a16="http://schemas.microsoft.com/office/drawing/2014/main" id="{1303DDEB-68C3-4B27-8210-E066D537E9DB}"/>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3B1016DF-43AE-4356-92E0-94979AE67F24}"/>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textlink="">
      <xdr:nvSpPr>
        <xdr:cNvPr id="245" name="テキスト ボックス 244">
          <a:extLst>
            <a:ext uri="{FF2B5EF4-FFF2-40B4-BE49-F238E27FC236}">
              <a16:creationId xmlns:a16="http://schemas.microsoft.com/office/drawing/2014/main" id="{801C79BC-5912-4C66-9F87-F6BBED1B7FEB}"/>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82D488E0-8A2F-44A2-8E8C-D879E3E48E8F}"/>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textlink="">
      <xdr:nvSpPr>
        <xdr:cNvPr id="247" name="テキスト ボックス 246">
          <a:extLst>
            <a:ext uri="{FF2B5EF4-FFF2-40B4-BE49-F238E27FC236}">
              <a16:creationId xmlns:a16="http://schemas.microsoft.com/office/drawing/2014/main" id="{CA942118-ABB9-4981-9728-00BA7215FECA}"/>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8AAE5B6B-B45B-4945-ADCB-A9D2DED3F4EE}"/>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textlink="">
      <xdr:nvSpPr>
        <xdr:cNvPr id="249" name="テキスト ボックス 248">
          <a:extLst>
            <a:ext uri="{FF2B5EF4-FFF2-40B4-BE49-F238E27FC236}">
              <a16:creationId xmlns:a16="http://schemas.microsoft.com/office/drawing/2014/main" id="{C43E3FDA-5ECB-4D13-B39E-51EE7042D708}"/>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DB004D34-F452-4DD8-ADE8-FD40FBE22FA5}"/>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textlink="">
      <xdr:nvSpPr>
        <xdr:cNvPr id="251" name="テキスト ボックス 250">
          <a:extLst>
            <a:ext uri="{FF2B5EF4-FFF2-40B4-BE49-F238E27FC236}">
              <a16:creationId xmlns:a16="http://schemas.microsoft.com/office/drawing/2014/main" id="{9158341A-A64E-41E0-8EE3-BB9F56D9B4FA}"/>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textlink="">
      <xdr:nvSpPr>
        <xdr:cNvPr id="252" name="給与水準   （国との比較）グラフ枠">
          <a:extLst>
            <a:ext uri="{FF2B5EF4-FFF2-40B4-BE49-F238E27FC236}">
              <a16:creationId xmlns:a16="http://schemas.microsoft.com/office/drawing/2014/main" id="{C6247E4A-73D1-4F4F-A99B-E8EF4CBDE154}"/>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a:extLst>
            <a:ext uri="{FF2B5EF4-FFF2-40B4-BE49-F238E27FC236}">
              <a16:creationId xmlns:a16="http://schemas.microsoft.com/office/drawing/2014/main" id="{E83D9E59-45F0-46E5-AEA5-0FEC66D7D034}"/>
            </a:ext>
          </a:extLst>
        </xdr:cNvPr>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textlink="">
      <xdr:nvSpPr>
        <xdr:cNvPr id="254" name="給与水準   （国との比較）最小値テキスト">
          <a:extLst>
            <a:ext uri="{FF2B5EF4-FFF2-40B4-BE49-F238E27FC236}">
              <a16:creationId xmlns:a16="http://schemas.microsoft.com/office/drawing/2014/main" id="{F1B8CAE0-89D1-4A8D-9954-AF97B3B05C25}"/>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a:extLst>
            <a:ext uri="{FF2B5EF4-FFF2-40B4-BE49-F238E27FC236}">
              <a16:creationId xmlns:a16="http://schemas.microsoft.com/office/drawing/2014/main" id="{87E4AEDE-2BE9-42F0-9DEA-DF589B07B1D9}"/>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textlink="">
      <xdr:nvSpPr>
        <xdr:cNvPr id="256" name="給与水準   （国との比較）最大値テキスト">
          <a:extLst>
            <a:ext uri="{FF2B5EF4-FFF2-40B4-BE49-F238E27FC236}">
              <a16:creationId xmlns:a16="http://schemas.microsoft.com/office/drawing/2014/main" id="{DD586004-0C8C-4806-B9AA-5EB10144919D}"/>
            </a:ext>
          </a:extLst>
        </xdr:cNvPr>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a:extLst>
            <a:ext uri="{FF2B5EF4-FFF2-40B4-BE49-F238E27FC236}">
              <a16:creationId xmlns:a16="http://schemas.microsoft.com/office/drawing/2014/main" id="{A7D2ABA9-B686-41CD-A84C-893ADEB106C4}"/>
            </a:ext>
          </a:extLst>
        </xdr:cNvPr>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138995</xdr:rowOff>
    </xdr:from>
    <xdr:to>
      <xdr:col>81</xdr:col>
      <xdr:colOff>44450</xdr:colOff>
      <xdr:row>85</xdr:row>
      <xdr:rowOff>165805</xdr:rowOff>
    </xdr:to>
    <xdr:cxnSp macro="">
      <xdr:nvCxnSpPr>
        <xdr:cNvPr id="258" name="直線コネクタ 257">
          <a:extLst>
            <a:ext uri="{FF2B5EF4-FFF2-40B4-BE49-F238E27FC236}">
              <a16:creationId xmlns:a16="http://schemas.microsoft.com/office/drawing/2014/main" id="{AB167818-EB41-4A76-A566-1C9011DB21AD}"/>
            </a:ext>
          </a:extLst>
        </xdr:cNvPr>
        <xdr:cNvCxnSpPr/>
      </xdr:nvCxnSpPr>
      <xdr:spPr>
        <a:xfrm flipV="1">
          <a:off x="16179800" y="14712245"/>
          <a:ext cx="8382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140705</xdr:rowOff>
    </xdr:from>
    <xdr:ext cx="762000" cy="259045"/>
    <xdr:sp textlink="">
      <xdr:nvSpPr>
        <xdr:cNvPr id="259" name="給与水準   （国との比較）平均値テキスト">
          <a:extLst>
            <a:ext uri="{FF2B5EF4-FFF2-40B4-BE49-F238E27FC236}">
              <a16:creationId xmlns:a16="http://schemas.microsoft.com/office/drawing/2014/main" id="{E32BB5B3-80C4-4053-A966-4B94D78E9374}"/>
            </a:ext>
          </a:extLst>
        </xdr:cNvPr>
        <xdr:cNvSpPr txBox="1"/>
      </xdr:nvSpPr>
      <xdr:spPr>
        <a:xfrm>
          <a:off x="17106900" y="14713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textlink="">
      <xdr:nvSpPr>
        <xdr:cNvPr id="260" name="フローチャート: 判断 259">
          <a:extLst>
            <a:ext uri="{FF2B5EF4-FFF2-40B4-BE49-F238E27FC236}">
              <a16:creationId xmlns:a16="http://schemas.microsoft.com/office/drawing/2014/main" id="{AAC19B06-CF87-448B-91D5-5038277F1647}"/>
            </a:ext>
          </a:extLst>
        </xdr:cNvPr>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165805</xdr:rowOff>
    </xdr:from>
    <xdr:to>
      <xdr:col>77</xdr:col>
      <xdr:colOff>44450</xdr:colOff>
      <xdr:row>86</xdr:row>
      <xdr:rowOff>61384</xdr:rowOff>
    </xdr:to>
    <xdr:cxnSp macro="">
      <xdr:nvCxnSpPr>
        <xdr:cNvPr id="261" name="直線コネクタ 260">
          <a:extLst>
            <a:ext uri="{FF2B5EF4-FFF2-40B4-BE49-F238E27FC236}">
              <a16:creationId xmlns:a16="http://schemas.microsoft.com/office/drawing/2014/main" id="{C1220B7A-7615-456A-BF34-6BD350149717}"/>
            </a:ext>
          </a:extLst>
        </xdr:cNvPr>
        <xdr:cNvCxnSpPr/>
      </xdr:nvCxnSpPr>
      <xdr:spPr>
        <a:xfrm flipV="1">
          <a:off x="15290800" y="14739055"/>
          <a:ext cx="8890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textlink="">
      <xdr:nvSpPr>
        <xdr:cNvPr id="262" name="フローチャート: 判断 261">
          <a:extLst>
            <a:ext uri="{FF2B5EF4-FFF2-40B4-BE49-F238E27FC236}">
              <a16:creationId xmlns:a16="http://schemas.microsoft.com/office/drawing/2014/main" id="{84EFF7B6-1ACC-412B-AEFB-A49B4E3C2299}"/>
            </a:ext>
          </a:extLst>
        </xdr:cNvPr>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textlink="">
      <xdr:nvSpPr>
        <xdr:cNvPr id="263" name="テキスト ボックス 262">
          <a:extLst>
            <a:ext uri="{FF2B5EF4-FFF2-40B4-BE49-F238E27FC236}">
              <a16:creationId xmlns:a16="http://schemas.microsoft.com/office/drawing/2014/main" id="{5600A168-8083-424A-9F63-171AF4A714DD}"/>
            </a:ext>
          </a:extLst>
        </xdr:cNvPr>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61384</xdr:rowOff>
    </xdr:from>
    <xdr:to>
      <xdr:col>72</xdr:col>
      <xdr:colOff>203200</xdr:colOff>
      <xdr:row>86</xdr:row>
      <xdr:rowOff>61384</xdr:rowOff>
    </xdr:to>
    <xdr:cxnSp macro="">
      <xdr:nvCxnSpPr>
        <xdr:cNvPr id="264" name="直線コネクタ 263">
          <a:extLst>
            <a:ext uri="{FF2B5EF4-FFF2-40B4-BE49-F238E27FC236}">
              <a16:creationId xmlns:a16="http://schemas.microsoft.com/office/drawing/2014/main" id="{F4E92021-D7EB-4D7B-91E8-0B526DD8DC86}"/>
            </a:ext>
          </a:extLst>
        </xdr:cNvPr>
        <xdr:cNvCxnSpPr/>
      </xdr:nvCxnSpPr>
      <xdr:spPr>
        <a:xfrm>
          <a:off x="14401800" y="148060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textlink="">
      <xdr:nvSpPr>
        <xdr:cNvPr id="265" name="フローチャート: 判断 264">
          <a:extLst>
            <a:ext uri="{FF2B5EF4-FFF2-40B4-BE49-F238E27FC236}">
              <a16:creationId xmlns:a16="http://schemas.microsoft.com/office/drawing/2014/main" id="{58589066-B3B1-4F06-ADA2-9590992CE3DC}"/>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textlink="">
      <xdr:nvSpPr>
        <xdr:cNvPr id="266" name="テキスト ボックス 265">
          <a:extLst>
            <a:ext uri="{FF2B5EF4-FFF2-40B4-BE49-F238E27FC236}">
              <a16:creationId xmlns:a16="http://schemas.microsoft.com/office/drawing/2014/main" id="{586FAA2B-1341-4D83-A1A8-AE96F6920C9E}"/>
            </a:ext>
          </a:extLst>
        </xdr:cNvPr>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61384</xdr:rowOff>
    </xdr:from>
    <xdr:to>
      <xdr:col>68</xdr:col>
      <xdr:colOff>152400</xdr:colOff>
      <xdr:row>86</xdr:row>
      <xdr:rowOff>115005</xdr:rowOff>
    </xdr:to>
    <xdr:cxnSp macro="">
      <xdr:nvCxnSpPr>
        <xdr:cNvPr id="267" name="直線コネクタ 266">
          <a:extLst>
            <a:ext uri="{FF2B5EF4-FFF2-40B4-BE49-F238E27FC236}">
              <a16:creationId xmlns:a16="http://schemas.microsoft.com/office/drawing/2014/main" id="{D9EFA793-CA91-4092-9A52-8DB66E257BBA}"/>
            </a:ext>
          </a:extLst>
        </xdr:cNvPr>
        <xdr:cNvCxnSpPr/>
      </xdr:nvCxnSpPr>
      <xdr:spPr>
        <a:xfrm flipV="1">
          <a:off x="13512800" y="14806084"/>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textlink="">
      <xdr:nvSpPr>
        <xdr:cNvPr id="268" name="フローチャート: 判断 267">
          <a:extLst>
            <a:ext uri="{FF2B5EF4-FFF2-40B4-BE49-F238E27FC236}">
              <a16:creationId xmlns:a16="http://schemas.microsoft.com/office/drawing/2014/main" id="{9E2BFB16-2F28-4F47-A641-B4765978D0BB}"/>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textlink="">
      <xdr:nvSpPr>
        <xdr:cNvPr id="269" name="テキスト ボックス 268">
          <a:extLst>
            <a:ext uri="{FF2B5EF4-FFF2-40B4-BE49-F238E27FC236}">
              <a16:creationId xmlns:a16="http://schemas.microsoft.com/office/drawing/2014/main" id="{4949C962-0AEE-41FC-8F4D-A803E34D9DE7}"/>
            </a:ext>
          </a:extLst>
        </xdr:cNvPr>
        <xdr:cNvSpPr txBox="1"/>
      </xdr:nvSpPr>
      <xdr:spPr>
        <a:xfrm>
          <a:off x="14020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textlink="">
      <xdr:nvSpPr>
        <xdr:cNvPr id="270" name="フローチャート: 判断 269">
          <a:extLst>
            <a:ext uri="{FF2B5EF4-FFF2-40B4-BE49-F238E27FC236}">
              <a16:creationId xmlns:a16="http://schemas.microsoft.com/office/drawing/2014/main" id="{1CE8D190-9C3B-40CC-A7FA-1B55644AFCF2}"/>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textlink="">
      <xdr:nvSpPr>
        <xdr:cNvPr id="271" name="テキスト ボックス 270">
          <a:extLst>
            <a:ext uri="{FF2B5EF4-FFF2-40B4-BE49-F238E27FC236}">
              <a16:creationId xmlns:a16="http://schemas.microsoft.com/office/drawing/2014/main" id="{BBEFF031-538F-4234-B476-AFA466F29439}"/>
            </a:ext>
          </a:extLst>
        </xdr:cNvPr>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textlink="">
      <xdr:nvSpPr>
        <xdr:cNvPr id="272" name="テキスト ボックス 271">
          <a:extLst>
            <a:ext uri="{FF2B5EF4-FFF2-40B4-BE49-F238E27FC236}">
              <a16:creationId xmlns:a16="http://schemas.microsoft.com/office/drawing/2014/main" id="{BAAFDEC2-7056-4F97-BB16-1C7B5884E43E}"/>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textlink="">
      <xdr:nvSpPr>
        <xdr:cNvPr id="273" name="テキスト ボックス 272">
          <a:extLst>
            <a:ext uri="{FF2B5EF4-FFF2-40B4-BE49-F238E27FC236}">
              <a16:creationId xmlns:a16="http://schemas.microsoft.com/office/drawing/2014/main" id="{AF6520D8-4494-4725-BB64-29EB1C01FBF2}"/>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textlink="">
      <xdr:nvSpPr>
        <xdr:cNvPr id="274" name="テキスト ボックス 273">
          <a:extLst>
            <a:ext uri="{FF2B5EF4-FFF2-40B4-BE49-F238E27FC236}">
              <a16:creationId xmlns:a16="http://schemas.microsoft.com/office/drawing/2014/main" id="{2761E281-6FB8-44DE-A7FD-11B303F0182C}"/>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textlink="">
      <xdr:nvSpPr>
        <xdr:cNvPr id="275" name="テキスト ボックス 274">
          <a:extLst>
            <a:ext uri="{FF2B5EF4-FFF2-40B4-BE49-F238E27FC236}">
              <a16:creationId xmlns:a16="http://schemas.microsoft.com/office/drawing/2014/main" id="{074687BF-3505-4573-B136-8DB710BB4EAC}"/>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textlink="">
      <xdr:nvSpPr>
        <xdr:cNvPr id="276" name="テキスト ボックス 275">
          <a:extLst>
            <a:ext uri="{FF2B5EF4-FFF2-40B4-BE49-F238E27FC236}">
              <a16:creationId xmlns:a16="http://schemas.microsoft.com/office/drawing/2014/main" id="{6D26DC54-0210-4434-827E-57A1E013A5D7}"/>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88195</xdr:rowOff>
    </xdr:from>
    <xdr:to>
      <xdr:col>81</xdr:col>
      <xdr:colOff>95250</xdr:colOff>
      <xdr:row>86</xdr:row>
      <xdr:rowOff>18345</xdr:rowOff>
    </xdr:to>
    <xdr:sp textlink="">
      <xdr:nvSpPr>
        <xdr:cNvPr id="277" name="楕円 276">
          <a:extLst>
            <a:ext uri="{FF2B5EF4-FFF2-40B4-BE49-F238E27FC236}">
              <a16:creationId xmlns:a16="http://schemas.microsoft.com/office/drawing/2014/main" id="{4916DEC4-3995-45C5-B5A6-A6D80EEEDDBD}"/>
            </a:ext>
          </a:extLst>
        </xdr:cNvPr>
        <xdr:cNvSpPr/>
      </xdr:nvSpPr>
      <xdr:spPr>
        <a:xfrm>
          <a:off x="169672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104722</xdr:rowOff>
    </xdr:from>
    <xdr:ext cx="762000" cy="259045"/>
    <xdr:sp textlink="">
      <xdr:nvSpPr>
        <xdr:cNvPr id="278" name="給与水準   （国との比較）該当値テキスト">
          <a:extLst>
            <a:ext uri="{FF2B5EF4-FFF2-40B4-BE49-F238E27FC236}">
              <a16:creationId xmlns:a16="http://schemas.microsoft.com/office/drawing/2014/main" id="{2D157AB6-13E9-468C-B4FF-971116853D56}"/>
            </a:ext>
          </a:extLst>
        </xdr:cNvPr>
        <xdr:cNvSpPr txBox="1"/>
      </xdr:nvSpPr>
      <xdr:spPr>
        <a:xfrm>
          <a:off x="17106900" y="145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115005</xdr:rowOff>
    </xdr:from>
    <xdr:to>
      <xdr:col>77</xdr:col>
      <xdr:colOff>95250</xdr:colOff>
      <xdr:row>86</xdr:row>
      <xdr:rowOff>45155</xdr:rowOff>
    </xdr:to>
    <xdr:sp textlink="">
      <xdr:nvSpPr>
        <xdr:cNvPr id="279" name="楕円 278">
          <a:extLst>
            <a:ext uri="{FF2B5EF4-FFF2-40B4-BE49-F238E27FC236}">
              <a16:creationId xmlns:a16="http://schemas.microsoft.com/office/drawing/2014/main" id="{EA4FD9F4-55FF-427A-8484-FA263A949C08}"/>
            </a:ext>
          </a:extLst>
        </xdr:cNvPr>
        <xdr:cNvSpPr/>
      </xdr:nvSpPr>
      <xdr:spPr>
        <a:xfrm>
          <a:off x="16129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55332</xdr:rowOff>
    </xdr:from>
    <xdr:ext cx="736600" cy="259045"/>
    <xdr:sp textlink="">
      <xdr:nvSpPr>
        <xdr:cNvPr id="280" name="テキスト ボックス 279">
          <a:extLst>
            <a:ext uri="{FF2B5EF4-FFF2-40B4-BE49-F238E27FC236}">
              <a16:creationId xmlns:a16="http://schemas.microsoft.com/office/drawing/2014/main" id="{A96485DA-D8C6-40B4-AA18-94EE3DEFE278}"/>
            </a:ext>
          </a:extLst>
        </xdr:cNvPr>
        <xdr:cNvSpPr txBox="1"/>
      </xdr:nvSpPr>
      <xdr:spPr>
        <a:xfrm>
          <a:off x="15798800" y="1445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10584</xdr:rowOff>
    </xdr:from>
    <xdr:to>
      <xdr:col>73</xdr:col>
      <xdr:colOff>44450</xdr:colOff>
      <xdr:row>86</xdr:row>
      <xdr:rowOff>112184</xdr:rowOff>
    </xdr:to>
    <xdr:sp textlink="">
      <xdr:nvSpPr>
        <xdr:cNvPr id="281" name="楕円 280">
          <a:extLst>
            <a:ext uri="{FF2B5EF4-FFF2-40B4-BE49-F238E27FC236}">
              <a16:creationId xmlns:a16="http://schemas.microsoft.com/office/drawing/2014/main" id="{73426C76-1CC2-402A-84EC-42780187C90F}"/>
            </a:ext>
          </a:extLst>
        </xdr:cNvPr>
        <xdr:cNvSpPr/>
      </xdr:nvSpPr>
      <xdr:spPr>
        <a:xfrm>
          <a:off x="15240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122361</xdr:rowOff>
    </xdr:from>
    <xdr:ext cx="762000" cy="259045"/>
    <xdr:sp textlink="">
      <xdr:nvSpPr>
        <xdr:cNvPr id="282" name="テキスト ボックス 281">
          <a:extLst>
            <a:ext uri="{FF2B5EF4-FFF2-40B4-BE49-F238E27FC236}">
              <a16:creationId xmlns:a16="http://schemas.microsoft.com/office/drawing/2014/main" id="{B85AE808-2603-4954-95F6-26D81D928D82}"/>
            </a:ext>
          </a:extLst>
        </xdr:cNvPr>
        <xdr:cNvSpPr txBox="1"/>
      </xdr:nvSpPr>
      <xdr:spPr>
        <a:xfrm>
          <a:off x="14909800" y="14524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10584</xdr:rowOff>
    </xdr:from>
    <xdr:to>
      <xdr:col>68</xdr:col>
      <xdr:colOff>203200</xdr:colOff>
      <xdr:row>86</xdr:row>
      <xdr:rowOff>112184</xdr:rowOff>
    </xdr:to>
    <xdr:sp textlink="">
      <xdr:nvSpPr>
        <xdr:cNvPr id="283" name="楕円 282">
          <a:extLst>
            <a:ext uri="{FF2B5EF4-FFF2-40B4-BE49-F238E27FC236}">
              <a16:creationId xmlns:a16="http://schemas.microsoft.com/office/drawing/2014/main" id="{0273B991-D894-4A96-BB2E-92A55AD63FA3}"/>
            </a:ext>
          </a:extLst>
        </xdr:cNvPr>
        <xdr:cNvSpPr/>
      </xdr:nvSpPr>
      <xdr:spPr>
        <a:xfrm>
          <a:off x="14351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122361</xdr:rowOff>
    </xdr:from>
    <xdr:ext cx="762000" cy="259045"/>
    <xdr:sp textlink="">
      <xdr:nvSpPr>
        <xdr:cNvPr id="284" name="テキスト ボックス 283">
          <a:extLst>
            <a:ext uri="{FF2B5EF4-FFF2-40B4-BE49-F238E27FC236}">
              <a16:creationId xmlns:a16="http://schemas.microsoft.com/office/drawing/2014/main" id="{9D0A17DF-A860-4B01-97DF-ECE5720DD7DA}"/>
            </a:ext>
          </a:extLst>
        </xdr:cNvPr>
        <xdr:cNvSpPr txBox="1"/>
      </xdr:nvSpPr>
      <xdr:spPr>
        <a:xfrm>
          <a:off x="14020800" y="14524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64205</xdr:rowOff>
    </xdr:from>
    <xdr:to>
      <xdr:col>64</xdr:col>
      <xdr:colOff>152400</xdr:colOff>
      <xdr:row>86</xdr:row>
      <xdr:rowOff>165805</xdr:rowOff>
    </xdr:to>
    <xdr:sp textlink="">
      <xdr:nvSpPr>
        <xdr:cNvPr id="285" name="楕円 284">
          <a:extLst>
            <a:ext uri="{FF2B5EF4-FFF2-40B4-BE49-F238E27FC236}">
              <a16:creationId xmlns:a16="http://schemas.microsoft.com/office/drawing/2014/main" id="{D46383E0-A512-4088-B0B2-55FB57B3C788}"/>
            </a:ext>
          </a:extLst>
        </xdr:cNvPr>
        <xdr:cNvSpPr/>
      </xdr:nvSpPr>
      <xdr:spPr>
        <a:xfrm>
          <a:off x="13462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150582</xdr:rowOff>
    </xdr:from>
    <xdr:ext cx="762000" cy="259045"/>
    <xdr:sp textlink="">
      <xdr:nvSpPr>
        <xdr:cNvPr id="286" name="テキスト ボックス 285">
          <a:extLst>
            <a:ext uri="{FF2B5EF4-FFF2-40B4-BE49-F238E27FC236}">
              <a16:creationId xmlns:a16="http://schemas.microsoft.com/office/drawing/2014/main" id="{027DCEA9-A8CA-4CDC-A978-3F0D969AE748}"/>
            </a:ext>
          </a:extLst>
        </xdr:cNvPr>
        <xdr:cNvSpPr txBox="1"/>
      </xdr:nvSpPr>
      <xdr:spPr>
        <a:xfrm>
          <a:off x="13131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textlink="">
      <xdr:nvSpPr>
        <xdr:cNvPr id="287" name="正方形/長方形 286">
          <a:extLst>
            <a:ext uri="{FF2B5EF4-FFF2-40B4-BE49-F238E27FC236}">
              <a16:creationId xmlns:a16="http://schemas.microsoft.com/office/drawing/2014/main" id="{A8A77B60-BACA-4367-A330-5551666AA7B2}"/>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textlink="">
      <xdr:nvSpPr>
        <xdr:cNvPr id="288" name="テキスト ボックス 287">
          <a:extLst>
            <a:ext uri="{FF2B5EF4-FFF2-40B4-BE49-F238E27FC236}">
              <a16:creationId xmlns:a16="http://schemas.microsoft.com/office/drawing/2014/main" id="{65C7D7E7-3897-414B-975F-764B4BE90382}"/>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textlink="">
      <xdr:nvSpPr>
        <xdr:cNvPr id="289" name="テキスト ボックス 288">
          <a:extLst>
            <a:ext uri="{FF2B5EF4-FFF2-40B4-BE49-F238E27FC236}">
              <a16:creationId xmlns:a16="http://schemas.microsoft.com/office/drawing/2014/main" id="{5DAD14AB-4842-4F45-9DBA-0A9090A2450C}"/>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textlink="">
      <xdr:nvSpPr>
        <xdr:cNvPr id="290" name="正方形/長方形 289">
          <a:extLst>
            <a:ext uri="{FF2B5EF4-FFF2-40B4-BE49-F238E27FC236}">
              <a16:creationId xmlns:a16="http://schemas.microsoft.com/office/drawing/2014/main" id="{D9D09A36-39DF-41F4-8C0B-7AE4A0CC263B}"/>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textlink="">
      <xdr:nvSpPr>
        <xdr:cNvPr id="291" name="正方形/長方形 290">
          <a:extLst>
            <a:ext uri="{FF2B5EF4-FFF2-40B4-BE49-F238E27FC236}">
              <a16:creationId xmlns:a16="http://schemas.microsoft.com/office/drawing/2014/main" id="{1D0EAE79-FA0C-4562-96C6-76C149354223}"/>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textlink="">
      <xdr:nvSpPr>
        <xdr:cNvPr id="292" name="正方形/長方形 291">
          <a:extLst>
            <a:ext uri="{FF2B5EF4-FFF2-40B4-BE49-F238E27FC236}">
              <a16:creationId xmlns:a16="http://schemas.microsoft.com/office/drawing/2014/main" id="{FE3343D3-3318-420F-8904-E1752C9BCD1C}"/>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textlink="">
      <xdr:nvSpPr>
        <xdr:cNvPr id="293" name="正方形/長方形 292">
          <a:extLst>
            <a:ext uri="{FF2B5EF4-FFF2-40B4-BE49-F238E27FC236}">
              <a16:creationId xmlns:a16="http://schemas.microsoft.com/office/drawing/2014/main" id="{5295EBB6-0956-4B82-854F-EA929E1B5119}"/>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textlink="">
      <xdr:nvSpPr>
        <xdr:cNvPr id="294" name="正方形/長方形 293">
          <a:extLst>
            <a:ext uri="{FF2B5EF4-FFF2-40B4-BE49-F238E27FC236}">
              <a16:creationId xmlns:a16="http://schemas.microsoft.com/office/drawing/2014/main" id="{C1C16A5E-2D6C-4275-A6F2-B7E9AB519197}"/>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textlink="">
      <xdr:nvSpPr>
        <xdr:cNvPr id="295" name="正方形/長方形 294">
          <a:extLst>
            <a:ext uri="{FF2B5EF4-FFF2-40B4-BE49-F238E27FC236}">
              <a16:creationId xmlns:a16="http://schemas.microsoft.com/office/drawing/2014/main" id="{B3F283A5-4609-4681-BD17-D19ED752F7FB}"/>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textlink="">
      <xdr:nvSpPr>
        <xdr:cNvPr id="296" name="正方形/長方形 295">
          <a:extLst>
            <a:ext uri="{FF2B5EF4-FFF2-40B4-BE49-F238E27FC236}">
              <a16:creationId xmlns:a16="http://schemas.microsoft.com/office/drawing/2014/main" id="{37F35504-C016-4643-9952-15773E4CBE46}"/>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textlink="">
      <xdr:nvSpPr>
        <xdr:cNvPr id="297" name="正方形/長方形 296">
          <a:extLst>
            <a:ext uri="{FF2B5EF4-FFF2-40B4-BE49-F238E27FC236}">
              <a16:creationId xmlns:a16="http://schemas.microsoft.com/office/drawing/2014/main" id="{17F026FA-4445-4B0B-9CFF-822C37B2FD95}"/>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textlink="">
      <xdr:nvSpPr>
        <xdr:cNvPr id="298" name="正方形/長方形 297">
          <a:extLst>
            <a:ext uri="{FF2B5EF4-FFF2-40B4-BE49-F238E27FC236}">
              <a16:creationId xmlns:a16="http://schemas.microsoft.com/office/drawing/2014/main" id="{5D918DFB-1901-45B4-88F1-137B4399F394}"/>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textlink="" fLocksText="0">
      <xdr:nvSpPr>
        <xdr:cNvPr id="299" name="テキスト ボックス 298">
          <a:extLst>
            <a:ext uri="{FF2B5EF4-FFF2-40B4-BE49-F238E27FC236}">
              <a16:creationId xmlns:a16="http://schemas.microsoft.com/office/drawing/2014/main" id="{EED03583-CADE-4D12-A204-F145CA131762}"/>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人口が前年度に比べ</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人減少（△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％）したことから人口</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人当たり職員数は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0.24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ポイント高くなり、類似団体平均を上回っている。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人口</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当たり職員数については人口減少の影響が大きいと思われるが、今後も行財政改革推進計画における定員管理の目標値に基づき、行政サービスの質の確保や市職員が担うべき役割や直接行うべき業務を整理し、見直しを行った上で、引き続き民間委託等の積極的な活用を推進し、また、職員の年齢構成に考慮しながら新規職員の採用枠の確保を図り、適正な定員管理に努め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textlink="">
      <xdr:nvSpPr>
        <xdr:cNvPr id="300" name="テキスト ボックス 299">
          <a:extLst>
            <a:ext uri="{FF2B5EF4-FFF2-40B4-BE49-F238E27FC236}">
              <a16:creationId xmlns:a16="http://schemas.microsoft.com/office/drawing/2014/main" id="{E4C7FC4F-6367-48D3-857C-F5C9B3E059D7}"/>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6A6CE8D4-D685-4F1C-A68E-EF5D3A510617}"/>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textlink="">
      <xdr:nvSpPr>
        <xdr:cNvPr id="302" name="テキスト ボックス 301">
          <a:extLst>
            <a:ext uri="{FF2B5EF4-FFF2-40B4-BE49-F238E27FC236}">
              <a16:creationId xmlns:a16="http://schemas.microsoft.com/office/drawing/2014/main" id="{94AB1CAF-E95A-4071-B0D9-43609CE5610D}"/>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95082A6-4926-47E7-856E-7295D12AB79A}"/>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textlink="">
      <xdr:nvSpPr>
        <xdr:cNvPr id="304" name="テキスト ボックス 303">
          <a:extLst>
            <a:ext uri="{FF2B5EF4-FFF2-40B4-BE49-F238E27FC236}">
              <a16:creationId xmlns:a16="http://schemas.microsoft.com/office/drawing/2014/main" id="{C1C16237-7543-4D88-AF82-2AACFDCA5D95}"/>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FFCF3698-CD1A-4B19-B7C5-5C5312BFAFFC}"/>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textlink="">
      <xdr:nvSpPr>
        <xdr:cNvPr id="306" name="テキスト ボックス 305">
          <a:extLst>
            <a:ext uri="{FF2B5EF4-FFF2-40B4-BE49-F238E27FC236}">
              <a16:creationId xmlns:a16="http://schemas.microsoft.com/office/drawing/2014/main" id="{001893F7-E8A6-41AD-91C2-820C96474A71}"/>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586C7100-F0AB-40D9-A6A6-0740F4DFF7F3}"/>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textlink="">
      <xdr:nvSpPr>
        <xdr:cNvPr id="308" name="テキスト ボックス 307">
          <a:extLst>
            <a:ext uri="{FF2B5EF4-FFF2-40B4-BE49-F238E27FC236}">
              <a16:creationId xmlns:a16="http://schemas.microsoft.com/office/drawing/2014/main" id="{C46969EA-C862-4E22-B0AD-FB5D1E1E39B3}"/>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318E937A-BBF4-4567-A616-6D7D5615C234}"/>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textlink="">
      <xdr:nvSpPr>
        <xdr:cNvPr id="310" name="テキスト ボックス 309">
          <a:extLst>
            <a:ext uri="{FF2B5EF4-FFF2-40B4-BE49-F238E27FC236}">
              <a16:creationId xmlns:a16="http://schemas.microsoft.com/office/drawing/2014/main" id="{B0EE71BC-5B4D-4A8E-AE89-FCC7D406A5C8}"/>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AF711A85-C9CD-4C4C-A7D6-003FAD21F63D}"/>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textlink="">
      <xdr:nvSpPr>
        <xdr:cNvPr id="312" name="テキスト ボックス 311">
          <a:extLst>
            <a:ext uri="{FF2B5EF4-FFF2-40B4-BE49-F238E27FC236}">
              <a16:creationId xmlns:a16="http://schemas.microsoft.com/office/drawing/2014/main" id="{C55DDEE0-C12E-4FB1-9C3A-78A0216ED5C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F8B36037-8C0C-41F9-BFC2-AA70E77B6D18}"/>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textlink="">
      <xdr:nvSpPr>
        <xdr:cNvPr id="314" name="テキスト ボックス 313">
          <a:extLst>
            <a:ext uri="{FF2B5EF4-FFF2-40B4-BE49-F238E27FC236}">
              <a16:creationId xmlns:a16="http://schemas.microsoft.com/office/drawing/2014/main" id="{F2A63008-6158-479F-911A-0D44A436F5BF}"/>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1FD58F82-D12B-4E11-9863-901321B4A716}"/>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textlink="">
      <xdr:nvSpPr>
        <xdr:cNvPr id="316" name="テキスト ボックス 315">
          <a:extLst>
            <a:ext uri="{FF2B5EF4-FFF2-40B4-BE49-F238E27FC236}">
              <a16:creationId xmlns:a16="http://schemas.microsoft.com/office/drawing/2014/main" id="{05EBC3EB-366F-4D74-9DED-F45943E50514}"/>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textlink="">
      <xdr:nvSpPr>
        <xdr:cNvPr id="317" name="定員管理の状況グラフ枠">
          <a:extLst>
            <a:ext uri="{FF2B5EF4-FFF2-40B4-BE49-F238E27FC236}">
              <a16:creationId xmlns:a16="http://schemas.microsoft.com/office/drawing/2014/main" id="{44EE2EBA-B0CB-404D-AD63-FDBDDF0CE3E7}"/>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a:extLst>
            <a:ext uri="{FF2B5EF4-FFF2-40B4-BE49-F238E27FC236}">
              <a16:creationId xmlns:a16="http://schemas.microsoft.com/office/drawing/2014/main" id="{C8BA5782-B469-432A-9E72-0DC52A9ED0C6}"/>
            </a:ext>
          </a:extLst>
        </xdr:cNvPr>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textlink="">
      <xdr:nvSpPr>
        <xdr:cNvPr id="319" name="定員管理の状況最小値テキスト">
          <a:extLst>
            <a:ext uri="{FF2B5EF4-FFF2-40B4-BE49-F238E27FC236}">
              <a16:creationId xmlns:a16="http://schemas.microsoft.com/office/drawing/2014/main" id="{1C80C1C1-D39B-400A-ABBF-FE4BCB4069A1}"/>
            </a:ext>
          </a:extLst>
        </xdr:cNvPr>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a:extLst>
            <a:ext uri="{FF2B5EF4-FFF2-40B4-BE49-F238E27FC236}">
              <a16:creationId xmlns:a16="http://schemas.microsoft.com/office/drawing/2014/main" id="{9F5DCF4B-D31E-4035-A214-10E88B4AA196}"/>
            </a:ext>
          </a:extLst>
        </xdr:cNvPr>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textlink="">
      <xdr:nvSpPr>
        <xdr:cNvPr id="321" name="定員管理の状況最大値テキスト">
          <a:extLst>
            <a:ext uri="{FF2B5EF4-FFF2-40B4-BE49-F238E27FC236}">
              <a16:creationId xmlns:a16="http://schemas.microsoft.com/office/drawing/2014/main" id="{4A045C50-F559-499E-8E58-01FD15FB73AA}"/>
            </a:ext>
          </a:extLst>
        </xdr:cNvPr>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a:extLst>
            <a:ext uri="{FF2B5EF4-FFF2-40B4-BE49-F238E27FC236}">
              <a16:creationId xmlns:a16="http://schemas.microsoft.com/office/drawing/2014/main" id="{96E722A5-8130-4077-BEA2-F719E4B47804}"/>
            </a:ext>
          </a:extLst>
        </xdr:cNvPr>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14575</xdr:rowOff>
    </xdr:from>
    <xdr:to>
      <xdr:col>81</xdr:col>
      <xdr:colOff>44450</xdr:colOff>
      <xdr:row>62</xdr:row>
      <xdr:rowOff>42152</xdr:rowOff>
    </xdr:to>
    <xdr:cxnSp macro="">
      <xdr:nvCxnSpPr>
        <xdr:cNvPr id="323" name="直線コネクタ 322">
          <a:extLst>
            <a:ext uri="{FF2B5EF4-FFF2-40B4-BE49-F238E27FC236}">
              <a16:creationId xmlns:a16="http://schemas.microsoft.com/office/drawing/2014/main" id="{492DDBE4-B453-4B5D-B110-98984339ED24}"/>
            </a:ext>
          </a:extLst>
        </xdr:cNvPr>
        <xdr:cNvCxnSpPr/>
      </xdr:nvCxnSpPr>
      <xdr:spPr>
        <a:xfrm>
          <a:off x="16179800" y="10644475"/>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150844</xdr:rowOff>
    </xdr:from>
    <xdr:ext cx="762000" cy="259045"/>
    <xdr:sp textlink="">
      <xdr:nvSpPr>
        <xdr:cNvPr id="324" name="定員管理の状況平均値テキスト">
          <a:extLst>
            <a:ext uri="{FF2B5EF4-FFF2-40B4-BE49-F238E27FC236}">
              <a16:creationId xmlns:a16="http://schemas.microsoft.com/office/drawing/2014/main" id="{616CCF72-C6F9-4B4C-8EBA-3E652D43F108}"/>
            </a:ext>
          </a:extLst>
        </xdr:cNvPr>
        <xdr:cNvSpPr txBox="1"/>
      </xdr:nvSpPr>
      <xdr:spPr>
        <a:xfrm>
          <a:off x="17106900" y="10266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textlink="">
      <xdr:nvSpPr>
        <xdr:cNvPr id="325" name="フローチャート: 判断 324">
          <a:extLst>
            <a:ext uri="{FF2B5EF4-FFF2-40B4-BE49-F238E27FC236}">
              <a16:creationId xmlns:a16="http://schemas.microsoft.com/office/drawing/2014/main" id="{734B6397-1BD7-41C2-AD2A-624396002DB8}"/>
            </a:ext>
          </a:extLst>
        </xdr:cNvPr>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153851</xdr:rowOff>
    </xdr:from>
    <xdr:to>
      <xdr:col>77</xdr:col>
      <xdr:colOff>44450</xdr:colOff>
      <xdr:row>62</xdr:row>
      <xdr:rowOff>14575</xdr:rowOff>
    </xdr:to>
    <xdr:cxnSp macro="">
      <xdr:nvCxnSpPr>
        <xdr:cNvPr id="326" name="直線コネクタ 325">
          <a:extLst>
            <a:ext uri="{FF2B5EF4-FFF2-40B4-BE49-F238E27FC236}">
              <a16:creationId xmlns:a16="http://schemas.microsoft.com/office/drawing/2014/main" id="{FDF76C00-EA96-428B-AE18-8DDA42788040}"/>
            </a:ext>
          </a:extLst>
        </xdr:cNvPr>
        <xdr:cNvCxnSpPr/>
      </xdr:nvCxnSpPr>
      <xdr:spPr>
        <a:xfrm>
          <a:off x="15290800" y="10612301"/>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textlink="">
      <xdr:nvSpPr>
        <xdr:cNvPr id="327" name="フローチャート: 判断 326">
          <a:extLst>
            <a:ext uri="{FF2B5EF4-FFF2-40B4-BE49-F238E27FC236}">
              <a16:creationId xmlns:a16="http://schemas.microsoft.com/office/drawing/2014/main" id="{88D61022-5A43-474C-BE10-2D94D8B4B272}"/>
            </a:ext>
          </a:extLst>
        </xdr:cNvPr>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64303</xdr:rowOff>
    </xdr:from>
    <xdr:ext cx="736600" cy="259045"/>
    <xdr:sp textlink="">
      <xdr:nvSpPr>
        <xdr:cNvPr id="328" name="テキスト ボックス 327">
          <a:extLst>
            <a:ext uri="{FF2B5EF4-FFF2-40B4-BE49-F238E27FC236}">
              <a16:creationId xmlns:a16="http://schemas.microsoft.com/office/drawing/2014/main" id="{D1534C3C-4F3A-4651-8A21-72191B8F4213}"/>
            </a:ext>
          </a:extLst>
        </xdr:cNvPr>
        <xdr:cNvSpPr txBox="1"/>
      </xdr:nvSpPr>
      <xdr:spPr>
        <a:xfrm>
          <a:off x="15798800" y="1017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125125</xdr:rowOff>
    </xdr:from>
    <xdr:to>
      <xdr:col>72</xdr:col>
      <xdr:colOff>203200</xdr:colOff>
      <xdr:row>61</xdr:row>
      <xdr:rowOff>153851</xdr:rowOff>
    </xdr:to>
    <xdr:cxnSp macro="">
      <xdr:nvCxnSpPr>
        <xdr:cNvPr id="329" name="直線コネクタ 328">
          <a:extLst>
            <a:ext uri="{FF2B5EF4-FFF2-40B4-BE49-F238E27FC236}">
              <a16:creationId xmlns:a16="http://schemas.microsoft.com/office/drawing/2014/main" id="{51386B62-1C8C-4AFD-BA51-9057AB0DD298}"/>
            </a:ext>
          </a:extLst>
        </xdr:cNvPr>
        <xdr:cNvCxnSpPr/>
      </xdr:nvCxnSpPr>
      <xdr:spPr>
        <a:xfrm>
          <a:off x="14401800" y="10583575"/>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textlink="">
      <xdr:nvSpPr>
        <xdr:cNvPr id="330" name="フローチャート: 判断 329">
          <a:extLst>
            <a:ext uri="{FF2B5EF4-FFF2-40B4-BE49-F238E27FC236}">
              <a16:creationId xmlns:a16="http://schemas.microsoft.com/office/drawing/2014/main" id="{C6CF6B33-0280-44D3-8110-C2933E0B62D6}"/>
            </a:ext>
          </a:extLst>
        </xdr:cNvPr>
        <xdr:cNvSpPr/>
      </xdr:nvSpPr>
      <xdr:spPr>
        <a:xfrm>
          <a:off x="15240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25236</xdr:rowOff>
    </xdr:from>
    <xdr:ext cx="762000" cy="259045"/>
    <xdr:sp textlink="">
      <xdr:nvSpPr>
        <xdr:cNvPr id="331" name="テキスト ボックス 330">
          <a:extLst>
            <a:ext uri="{FF2B5EF4-FFF2-40B4-BE49-F238E27FC236}">
              <a16:creationId xmlns:a16="http://schemas.microsoft.com/office/drawing/2014/main" id="{D5F33209-A128-4FD5-8CB2-0933185996BA}"/>
            </a:ext>
          </a:extLst>
        </xdr:cNvPr>
        <xdr:cNvSpPr txBox="1"/>
      </xdr:nvSpPr>
      <xdr:spPr>
        <a:xfrm>
          <a:off x="14909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92952</xdr:rowOff>
    </xdr:from>
    <xdr:to>
      <xdr:col>68</xdr:col>
      <xdr:colOff>152400</xdr:colOff>
      <xdr:row>61</xdr:row>
      <xdr:rowOff>125125</xdr:rowOff>
    </xdr:to>
    <xdr:cxnSp macro="">
      <xdr:nvCxnSpPr>
        <xdr:cNvPr id="332" name="直線コネクタ 331">
          <a:extLst>
            <a:ext uri="{FF2B5EF4-FFF2-40B4-BE49-F238E27FC236}">
              <a16:creationId xmlns:a16="http://schemas.microsoft.com/office/drawing/2014/main" id="{E2F4122C-8C36-4117-BC98-709090622A93}"/>
            </a:ext>
          </a:extLst>
        </xdr:cNvPr>
        <xdr:cNvCxnSpPr/>
      </xdr:nvCxnSpPr>
      <xdr:spPr>
        <a:xfrm>
          <a:off x="13512800" y="10551402"/>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textlink="">
      <xdr:nvSpPr>
        <xdr:cNvPr id="333" name="フローチャート: 判断 332">
          <a:extLst>
            <a:ext uri="{FF2B5EF4-FFF2-40B4-BE49-F238E27FC236}">
              <a16:creationId xmlns:a16="http://schemas.microsoft.com/office/drawing/2014/main" id="{49E78873-D1B9-4AB9-A14B-BFB12C8C5B49}"/>
            </a:ext>
          </a:extLst>
        </xdr:cNvPr>
        <xdr:cNvSpPr/>
      </xdr:nvSpPr>
      <xdr:spPr>
        <a:xfrm>
          <a:off x="14351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16043</xdr:rowOff>
    </xdr:from>
    <xdr:ext cx="762000" cy="259045"/>
    <xdr:sp textlink="">
      <xdr:nvSpPr>
        <xdr:cNvPr id="334" name="テキスト ボックス 333">
          <a:extLst>
            <a:ext uri="{FF2B5EF4-FFF2-40B4-BE49-F238E27FC236}">
              <a16:creationId xmlns:a16="http://schemas.microsoft.com/office/drawing/2014/main" id="{A5C6E46A-F7A5-4591-8775-0DD04ABF6014}"/>
            </a:ext>
          </a:extLst>
        </xdr:cNvPr>
        <xdr:cNvSpPr txBox="1"/>
      </xdr:nvSpPr>
      <xdr:spPr>
        <a:xfrm>
          <a:off x="14020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textlink="">
      <xdr:nvSpPr>
        <xdr:cNvPr id="335" name="フローチャート: 判断 334">
          <a:extLst>
            <a:ext uri="{FF2B5EF4-FFF2-40B4-BE49-F238E27FC236}">
              <a16:creationId xmlns:a16="http://schemas.microsoft.com/office/drawing/2014/main" id="{0651C68B-7E5B-42D5-ABDD-F68851CF7182}"/>
            </a:ext>
          </a:extLst>
        </xdr:cNvPr>
        <xdr:cNvSpPr/>
      </xdr:nvSpPr>
      <xdr:spPr>
        <a:xfrm>
          <a:off x="13462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3404</xdr:rowOff>
    </xdr:from>
    <xdr:ext cx="762000" cy="259045"/>
    <xdr:sp textlink="">
      <xdr:nvSpPr>
        <xdr:cNvPr id="336" name="テキスト ボックス 335">
          <a:extLst>
            <a:ext uri="{FF2B5EF4-FFF2-40B4-BE49-F238E27FC236}">
              <a16:creationId xmlns:a16="http://schemas.microsoft.com/office/drawing/2014/main" id="{71F0D4FA-9AC4-4E6C-986E-E8B5198A6772}"/>
            </a:ext>
          </a:extLst>
        </xdr:cNvPr>
        <xdr:cNvSpPr txBox="1"/>
      </xdr:nvSpPr>
      <xdr:spPr>
        <a:xfrm>
          <a:off x="13131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textlink="">
      <xdr:nvSpPr>
        <xdr:cNvPr id="337" name="テキスト ボックス 336">
          <a:extLst>
            <a:ext uri="{FF2B5EF4-FFF2-40B4-BE49-F238E27FC236}">
              <a16:creationId xmlns:a16="http://schemas.microsoft.com/office/drawing/2014/main" id="{78C3F94D-89BB-4117-B242-CC9049565465}"/>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textlink="">
      <xdr:nvSpPr>
        <xdr:cNvPr id="338" name="テキスト ボックス 337">
          <a:extLst>
            <a:ext uri="{FF2B5EF4-FFF2-40B4-BE49-F238E27FC236}">
              <a16:creationId xmlns:a16="http://schemas.microsoft.com/office/drawing/2014/main" id="{ED3A09C8-A221-4D52-824D-6921AE0F4357}"/>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textlink="">
      <xdr:nvSpPr>
        <xdr:cNvPr id="339" name="テキスト ボックス 338">
          <a:extLst>
            <a:ext uri="{FF2B5EF4-FFF2-40B4-BE49-F238E27FC236}">
              <a16:creationId xmlns:a16="http://schemas.microsoft.com/office/drawing/2014/main" id="{26FE811C-C8FD-41B5-9DCD-76562DE0D837}"/>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textlink="">
      <xdr:nvSpPr>
        <xdr:cNvPr id="340" name="テキスト ボックス 339">
          <a:extLst>
            <a:ext uri="{FF2B5EF4-FFF2-40B4-BE49-F238E27FC236}">
              <a16:creationId xmlns:a16="http://schemas.microsoft.com/office/drawing/2014/main" id="{8394DB53-3560-4ABA-AF61-45D1D2C2F59C}"/>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textlink="">
      <xdr:nvSpPr>
        <xdr:cNvPr id="341" name="テキスト ボックス 340">
          <a:extLst>
            <a:ext uri="{FF2B5EF4-FFF2-40B4-BE49-F238E27FC236}">
              <a16:creationId xmlns:a16="http://schemas.microsoft.com/office/drawing/2014/main" id="{5B0C4666-BC46-4B66-B31E-CB93128CA5F1}"/>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162802</xdr:rowOff>
    </xdr:from>
    <xdr:to>
      <xdr:col>81</xdr:col>
      <xdr:colOff>95250</xdr:colOff>
      <xdr:row>62</xdr:row>
      <xdr:rowOff>92952</xdr:rowOff>
    </xdr:to>
    <xdr:sp textlink="">
      <xdr:nvSpPr>
        <xdr:cNvPr id="342" name="楕円 341">
          <a:extLst>
            <a:ext uri="{FF2B5EF4-FFF2-40B4-BE49-F238E27FC236}">
              <a16:creationId xmlns:a16="http://schemas.microsoft.com/office/drawing/2014/main" id="{B13339EC-3676-4917-B9AA-1709D2283FC5}"/>
            </a:ext>
          </a:extLst>
        </xdr:cNvPr>
        <xdr:cNvSpPr/>
      </xdr:nvSpPr>
      <xdr:spPr>
        <a:xfrm>
          <a:off x="16967200" y="1062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134879</xdr:rowOff>
    </xdr:from>
    <xdr:ext cx="762000" cy="259045"/>
    <xdr:sp textlink="">
      <xdr:nvSpPr>
        <xdr:cNvPr id="343" name="定員管理の状況該当値テキスト">
          <a:extLst>
            <a:ext uri="{FF2B5EF4-FFF2-40B4-BE49-F238E27FC236}">
              <a16:creationId xmlns:a16="http://schemas.microsoft.com/office/drawing/2014/main" id="{9612AF2F-1C38-4438-8FBB-7478FE18C969}"/>
            </a:ext>
          </a:extLst>
        </xdr:cNvPr>
        <xdr:cNvSpPr txBox="1"/>
      </xdr:nvSpPr>
      <xdr:spPr>
        <a:xfrm>
          <a:off x="17106900" y="10593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135225</xdr:rowOff>
    </xdr:from>
    <xdr:to>
      <xdr:col>77</xdr:col>
      <xdr:colOff>95250</xdr:colOff>
      <xdr:row>62</xdr:row>
      <xdr:rowOff>65375</xdr:rowOff>
    </xdr:to>
    <xdr:sp textlink="">
      <xdr:nvSpPr>
        <xdr:cNvPr id="344" name="楕円 343">
          <a:extLst>
            <a:ext uri="{FF2B5EF4-FFF2-40B4-BE49-F238E27FC236}">
              <a16:creationId xmlns:a16="http://schemas.microsoft.com/office/drawing/2014/main" id="{21B0178A-C1AE-4E77-BB30-DB0AED6C4A50}"/>
            </a:ext>
          </a:extLst>
        </xdr:cNvPr>
        <xdr:cNvSpPr/>
      </xdr:nvSpPr>
      <xdr:spPr>
        <a:xfrm>
          <a:off x="16129000" y="1059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50152</xdr:rowOff>
    </xdr:from>
    <xdr:ext cx="736600" cy="259045"/>
    <xdr:sp textlink="">
      <xdr:nvSpPr>
        <xdr:cNvPr id="345" name="テキスト ボックス 344">
          <a:extLst>
            <a:ext uri="{FF2B5EF4-FFF2-40B4-BE49-F238E27FC236}">
              <a16:creationId xmlns:a16="http://schemas.microsoft.com/office/drawing/2014/main" id="{11F2B984-61EB-4945-8157-21CA08ADF951}"/>
            </a:ext>
          </a:extLst>
        </xdr:cNvPr>
        <xdr:cNvSpPr txBox="1"/>
      </xdr:nvSpPr>
      <xdr:spPr>
        <a:xfrm>
          <a:off x="15798800" y="10680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103051</xdr:rowOff>
    </xdr:from>
    <xdr:to>
      <xdr:col>73</xdr:col>
      <xdr:colOff>44450</xdr:colOff>
      <xdr:row>62</xdr:row>
      <xdr:rowOff>33201</xdr:rowOff>
    </xdr:to>
    <xdr:sp textlink="">
      <xdr:nvSpPr>
        <xdr:cNvPr id="346" name="楕円 345">
          <a:extLst>
            <a:ext uri="{FF2B5EF4-FFF2-40B4-BE49-F238E27FC236}">
              <a16:creationId xmlns:a16="http://schemas.microsoft.com/office/drawing/2014/main" id="{F71AAA7F-353B-499E-AC11-1FC525885E42}"/>
            </a:ext>
          </a:extLst>
        </xdr:cNvPr>
        <xdr:cNvSpPr/>
      </xdr:nvSpPr>
      <xdr:spPr>
        <a:xfrm>
          <a:off x="15240000" y="1056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17978</xdr:rowOff>
    </xdr:from>
    <xdr:ext cx="762000" cy="259045"/>
    <xdr:sp textlink="">
      <xdr:nvSpPr>
        <xdr:cNvPr id="347" name="テキスト ボックス 346">
          <a:extLst>
            <a:ext uri="{FF2B5EF4-FFF2-40B4-BE49-F238E27FC236}">
              <a16:creationId xmlns:a16="http://schemas.microsoft.com/office/drawing/2014/main" id="{C406A4E2-13B4-426B-B86D-07F1E48104DB}"/>
            </a:ext>
          </a:extLst>
        </xdr:cNvPr>
        <xdr:cNvSpPr txBox="1"/>
      </xdr:nvSpPr>
      <xdr:spPr>
        <a:xfrm>
          <a:off x="14909800" y="1064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74325</xdr:rowOff>
    </xdr:from>
    <xdr:to>
      <xdr:col>68</xdr:col>
      <xdr:colOff>203200</xdr:colOff>
      <xdr:row>62</xdr:row>
      <xdr:rowOff>4475</xdr:rowOff>
    </xdr:to>
    <xdr:sp textlink="">
      <xdr:nvSpPr>
        <xdr:cNvPr id="348" name="楕円 347">
          <a:extLst>
            <a:ext uri="{FF2B5EF4-FFF2-40B4-BE49-F238E27FC236}">
              <a16:creationId xmlns:a16="http://schemas.microsoft.com/office/drawing/2014/main" id="{2437D015-DDA4-4AA5-AB5F-A7D768D35089}"/>
            </a:ext>
          </a:extLst>
        </xdr:cNvPr>
        <xdr:cNvSpPr/>
      </xdr:nvSpPr>
      <xdr:spPr>
        <a:xfrm>
          <a:off x="14351000" y="1053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160702</xdr:rowOff>
    </xdr:from>
    <xdr:ext cx="762000" cy="259045"/>
    <xdr:sp textlink="">
      <xdr:nvSpPr>
        <xdr:cNvPr id="349" name="テキスト ボックス 348">
          <a:extLst>
            <a:ext uri="{FF2B5EF4-FFF2-40B4-BE49-F238E27FC236}">
              <a16:creationId xmlns:a16="http://schemas.microsoft.com/office/drawing/2014/main" id="{C9884D2C-11A1-4A6D-A6EE-C4B288D0A77D}"/>
            </a:ext>
          </a:extLst>
        </xdr:cNvPr>
        <xdr:cNvSpPr txBox="1"/>
      </xdr:nvSpPr>
      <xdr:spPr>
        <a:xfrm>
          <a:off x="14020800" y="1061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42152</xdr:rowOff>
    </xdr:from>
    <xdr:to>
      <xdr:col>64</xdr:col>
      <xdr:colOff>152400</xdr:colOff>
      <xdr:row>61</xdr:row>
      <xdr:rowOff>143752</xdr:rowOff>
    </xdr:to>
    <xdr:sp textlink="">
      <xdr:nvSpPr>
        <xdr:cNvPr id="350" name="楕円 349">
          <a:extLst>
            <a:ext uri="{FF2B5EF4-FFF2-40B4-BE49-F238E27FC236}">
              <a16:creationId xmlns:a16="http://schemas.microsoft.com/office/drawing/2014/main" id="{7981A1C0-D724-410C-AFCA-0AB7423DCBAE}"/>
            </a:ext>
          </a:extLst>
        </xdr:cNvPr>
        <xdr:cNvSpPr/>
      </xdr:nvSpPr>
      <xdr:spPr>
        <a:xfrm>
          <a:off x="13462000" y="1050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128529</xdr:rowOff>
    </xdr:from>
    <xdr:ext cx="762000" cy="259045"/>
    <xdr:sp textlink="">
      <xdr:nvSpPr>
        <xdr:cNvPr id="351" name="テキスト ボックス 350">
          <a:extLst>
            <a:ext uri="{FF2B5EF4-FFF2-40B4-BE49-F238E27FC236}">
              <a16:creationId xmlns:a16="http://schemas.microsoft.com/office/drawing/2014/main" id="{DA0C0799-396E-4969-8109-7B3CD32AF113}"/>
            </a:ext>
          </a:extLst>
        </xdr:cNvPr>
        <xdr:cNvSpPr txBox="1"/>
      </xdr:nvSpPr>
      <xdr:spPr>
        <a:xfrm>
          <a:off x="13131800" y="10586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textlink="">
      <xdr:nvSpPr>
        <xdr:cNvPr id="352" name="正方形/長方形 351">
          <a:extLst>
            <a:ext uri="{FF2B5EF4-FFF2-40B4-BE49-F238E27FC236}">
              <a16:creationId xmlns:a16="http://schemas.microsoft.com/office/drawing/2014/main" id="{FCCDAB93-5878-4CD3-A189-41BAA8B41662}"/>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textlink="">
      <xdr:nvSpPr>
        <xdr:cNvPr id="353" name="テキスト ボックス 352">
          <a:extLst>
            <a:ext uri="{FF2B5EF4-FFF2-40B4-BE49-F238E27FC236}">
              <a16:creationId xmlns:a16="http://schemas.microsoft.com/office/drawing/2014/main" id="{A2025936-89C6-4287-9401-73C0539CB54B}"/>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textlink="">
      <xdr:nvSpPr>
        <xdr:cNvPr id="354" name="テキスト ボックス 353">
          <a:extLst>
            <a:ext uri="{FF2B5EF4-FFF2-40B4-BE49-F238E27FC236}">
              <a16:creationId xmlns:a16="http://schemas.microsoft.com/office/drawing/2014/main" id="{E4D52042-A0B4-454A-A45D-74BC916C12E4}"/>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textlink="">
      <xdr:nvSpPr>
        <xdr:cNvPr id="355" name="正方形/長方形 354">
          <a:extLst>
            <a:ext uri="{FF2B5EF4-FFF2-40B4-BE49-F238E27FC236}">
              <a16:creationId xmlns:a16="http://schemas.microsoft.com/office/drawing/2014/main" id="{079E739E-57CF-480C-A269-9A357549179A}"/>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textlink="">
      <xdr:nvSpPr>
        <xdr:cNvPr id="356" name="正方形/長方形 355">
          <a:extLst>
            <a:ext uri="{FF2B5EF4-FFF2-40B4-BE49-F238E27FC236}">
              <a16:creationId xmlns:a16="http://schemas.microsoft.com/office/drawing/2014/main" id="{3FD39081-1C4F-455B-9D5A-AC7D66E2D03F}"/>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textlink="">
      <xdr:nvSpPr>
        <xdr:cNvPr id="357" name="正方形/長方形 356">
          <a:extLst>
            <a:ext uri="{FF2B5EF4-FFF2-40B4-BE49-F238E27FC236}">
              <a16:creationId xmlns:a16="http://schemas.microsoft.com/office/drawing/2014/main" id="{875684A7-7262-4106-A995-E370C6BBB3EA}"/>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textlink="">
      <xdr:nvSpPr>
        <xdr:cNvPr id="358" name="正方形/長方形 357">
          <a:extLst>
            <a:ext uri="{FF2B5EF4-FFF2-40B4-BE49-F238E27FC236}">
              <a16:creationId xmlns:a16="http://schemas.microsoft.com/office/drawing/2014/main" id="{05E13416-E5AD-4CC4-948D-C47CD4D028EF}"/>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textlink="">
      <xdr:nvSpPr>
        <xdr:cNvPr id="359" name="正方形/長方形 358">
          <a:extLst>
            <a:ext uri="{FF2B5EF4-FFF2-40B4-BE49-F238E27FC236}">
              <a16:creationId xmlns:a16="http://schemas.microsoft.com/office/drawing/2014/main" id="{32C3000E-43D7-4909-B348-E05F51B7A9C9}"/>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textlink="">
      <xdr:nvSpPr>
        <xdr:cNvPr id="360" name="正方形/長方形 359">
          <a:extLst>
            <a:ext uri="{FF2B5EF4-FFF2-40B4-BE49-F238E27FC236}">
              <a16:creationId xmlns:a16="http://schemas.microsoft.com/office/drawing/2014/main" id="{32609F62-3396-4BB1-9B17-2CAAFDAFCBF9}"/>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textlink="">
      <xdr:nvSpPr>
        <xdr:cNvPr id="361" name="正方形/長方形 360">
          <a:extLst>
            <a:ext uri="{FF2B5EF4-FFF2-40B4-BE49-F238E27FC236}">
              <a16:creationId xmlns:a16="http://schemas.microsoft.com/office/drawing/2014/main" id="{4CE2DC52-369A-41DF-BBAC-22757D32EBF6}"/>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textlink="">
      <xdr:nvSpPr>
        <xdr:cNvPr id="362" name="正方形/長方形 361">
          <a:extLst>
            <a:ext uri="{FF2B5EF4-FFF2-40B4-BE49-F238E27FC236}">
              <a16:creationId xmlns:a16="http://schemas.microsoft.com/office/drawing/2014/main" id="{8128EC40-8B1F-465E-B4B7-2ECB1ACB5487}"/>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textlink="">
      <xdr:nvSpPr>
        <xdr:cNvPr id="363" name="正方形/長方形 362">
          <a:extLst>
            <a:ext uri="{FF2B5EF4-FFF2-40B4-BE49-F238E27FC236}">
              <a16:creationId xmlns:a16="http://schemas.microsoft.com/office/drawing/2014/main" id="{23825938-DE9A-4AD4-A003-F4F2B084EE1E}"/>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textlink="" fLocksText="0">
      <xdr:nvSpPr>
        <xdr:cNvPr id="364" name="テキスト ボックス 363">
          <a:extLst>
            <a:ext uri="{FF2B5EF4-FFF2-40B4-BE49-F238E27FC236}">
              <a16:creationId xmlns:a16="http://schemas.microsoft.com/office/drawing/2014/main" id="{B59FF027-1E44-4340-8047-51F2AC6156E3}"/>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比率を求める算式の分子が公営企業債の償還の財源に充てたと認められる繰入金の減などで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15,050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千円減少したものの、分母となる標準財政規模から算入公債費を差し引いた額が前年度に比べ</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252,888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千円減少したことにより、単年度の実質公債費率が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％で前年度に比べ</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ポイント高くなったものの、３箇年平均では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％で前年度に比べ</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ポイント低くなった。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投資的経費の適切な選択と重点化等によって計画的に借入額を抑制し、交付税措置率の高い有利な地方債を活用するほか、特別会計や公営企業会計まで含めた市全体で実質的な公債費負担の適正な管理を実施す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textlink="">
      <xdr:nvSpPr>
        <xdr:cNvPr id="365" name="テキスト ボックス 364">
          <a:extLst>
            <a:ext uri="{FF2B5EF4-FFF2-40B4-BE49-F238E27FC236}">
              <a16:creationId xmlns:a16="http://schemas.microsoft.com/office/drawing/2014/main" id="{99E7C968-8605-41BA-B9D2-EC89B662B013}"/>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A8F13085-0A09-4C10-8044-CC4D465CE42E}"/>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textlink="">
      <xdr:nvSpPr>
        <xdr:cNvPr id="367" name="テキスト ボックス 366">
          <a:extLst>
            <a:ext uri="{FF2B5EF4-FFF2-40B4-BE49-F238E27FC236}">
              <a16:creationId xmlns:a16="http://schemas.microsoft.com/office/drawing/2014/main" id="{B11295A5-AD11-45F6-A997-CAED2522770D}"/>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E1336FAB-C8E8-4D8E-A843-9A08E3219F1F}"/>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textlink="">
      <xdr:nvSpPr>
        <xdr:cNvPr id="369" name="テキスト ボックス 368">
          <a:extLst>
            <a:ext uri="{FF2B5EF4-FFF2-40B4-BE49-F238E27FC236}">
              <a16:creationId xmlns:a16="http://schemas.microsoft.com/office/drawing/2014/main" id="{D48A23F2-3E0F-410F-8B7D-8501798D2ADC}"/>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A53E3C6D-4227-45CA-BC01-255F09E7C405}"/>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textlink="">
      <xdr:nvSpPr>
        <xdr:cNvPr id="371" name="テキスト ボックス 370">
          <a:extLst>
            <a:ext uri="{FF2B5EF4-FFF2-40B4-BE49-F238E27FC236}">
              <a16:creationId xmlns:a16="http://schemas.microsoft.com/office/drawing/2014/main" id="{BAF1270E-E8A2-46EC-9CF9-327562E787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C5A461D-0680-470F-AF9B-0819A2B30A26}"/>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textlink="">
      <xdr:nvSpPr>
        <xdr:cNvPr id="373" name="テキスト ボックス 372">
          <a:extLst>
            <a:ext uri="{FF2B5EF4-FFF2-40B4-BE49-F238E27FC236}">
              <a16:creationId xmlns:a16="http://schemas.microsoft.com/office/drawing/2014/main" id="{E28AE09D-ACDC-419B-917D-428801B0CF7F}"/>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62733D0E-E64F-46E5-9832-091E790DF201}"/>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textlink="">
      <xdr:nvSpPr>
        <xdr:cNvPr id="375" name="テキスト ボックス 374">
          <a:extLst>
            <a:ext uri="{FF2B5EF4-FFF2-40B4-BE49-F238E27FC236}">
              <a16:creationId xmlns:a16="http://schemas.microsoft.com/office/drawing/2014/main" id="{C7F22F84-3CB0-4C55-96A7-6361A2C7370B}"/>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6387B63-365C-4054-AF09-F8262C804BC1}"/>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textlink="">
      <xdr:nvSpPr>
        <xdr:cNvPr id="377" name="テキスト ボックス 376">
          <a:extLst>
            <a:ext uri="{FF2B5EF4-FFF2-40B4-BE49-F238E27FC236}">
              <a16:creationId xmlns:a16="http://schemas.microsoft.com/office/drawing/2014/main" id="{926C4588-36E9-4A5C-BA00-F5209429F1C6}"/>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210A4E88-EE53-4856-BA4A-53D464118395}"/>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textlink="">
      <xdr:nvSpPr>
        <xdr:cNvPr id="379" name="公債費負担の状況グラフ枠">
          <a:extLst>
            <a:ext uri="{FF2B5EF4-FFF2-40B4-BE49-F238E27FC236}">
              <a16:creationId xmlns:a16="http://schemas.microsoft.com/office/drawing/2014/main" id="{1465F854-2BBA-4F36-BA76-B7906EBA721D}"/>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a:extLst>
            <a:ext uri="{FF2B5EF4-FFF2-40B4-BE49-F238E27FC236}">
              <a16:creationId xmlns:a16="http://schemas.microsoft.com/office/drawing/2014/main" id="{55ED2F6B-D54D-4E2A-8CE5-6E1D0CCAE36C}"/>
            </a:ext>
          </a:extLst>
        </xdr:cNvPr>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textlink="">
      <xdr:nvSpPr>
        <xdr:cNvPr id="381" name="公債費負担の状況最小値テキスト">
          <a:extLst>
            <a:ext uri="{FF2B5EF4-FFF2-40B4-BE49-F238E27FC236}">
              <a16:creationId xmlns:a16="http://schemas.microsoft.com/office/drawing/2014/main" id="{2822A812-5714-4853-B4DC-0D19D29E10CD}"/>
            </a:ext>
          </a:extLst>
        </xdr:cNvPr>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a:extLst>
            <a:ext uri="{FF2B5EF4-FFF2-40B4-BE49-F238E27FC236}">
              <a16:creationId xmlns:a16="http://schemas.microsoft.com/office/drawing/2014/main" id="{1337DEEA-182E-42B2-B168-08987B920470}"/>
            </a:ext>
          </a:extLst>
        </xdr:cNvPr>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textlink="">
      <xdr:nvSpPr>
        <xdr:cNvPr id="383" name="公債費負担の状況最大値テキスト">
          <a:extLst>
            <a:ext uri="{FF2B5EF4-FFF2-40B4-BE49-F238E27FC236}">
              <a16:creationId xmlns:a16="http://schemas.microsoft.com/office/drawing/2014/main" id="{E4FD7194-54F7-46AC-800F-28DDE58C6B9E}"/>
            </a:ext>
          </a:extLst>
        </xdr:cNvPr>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a:extLst>
            <a:ext uri="{FF2B5EF4-FFF2-40B4-BE49-F238E27FC236}">
              <a16:creationId xmlns:a16="http://schemas.microsoft.com/office/drawing/2014/main" id="{4A4F6CE2-A2BC-4D82-9325-7A98C3B991D8}"/>
            </a:ext>
          </a:extLst>
        </xdr:cNvPr>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167322</xdr:rowOff>
    </xdr:from>
    <xdr:to>
      <xdr:col>81</xdr:col>
      <xdr:colOff>44450</xdr:colOff>
      <xdr:row>37</xdr:row>
      <xdr:rowOff>5927</xdr:rowOff>
    </xdr:to>
    <xdr:cxnSp macro="">
      <xdr:nvCxnSpPr>
        <xdr:cNvPr id="385" name="直線コネクタ 384">
          <a:extLst>
            <a:ext uri="{FF2B5EF4-FFF2-40B4-BE49-F238E27FC236}">
              <a16:creationId xmlns:a16="http://schemas.microsoft.com/office/drawing/2014/main" id="{2E244E8A-7561-4AA7-9F0B-008E7C4FB130}"/>
            </a:ext>
          </a:extLst>
        </xdr:cNvPr>
        <xdr:cNvCxnSpPr/>
      </xdr:nvCxnSpPr>
      <xdr:spPr>
        <a:xfrm flipV="1">
          <a:off x="16179800" y="6339522"/>
          <a:ext cx="8382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textlink="">
      <xdr:nvSpPr>
        <xdr:cNvPr id="386" name="公債費負担の状況平均値テキスト">
          <a:extLst>
            <a:ext uri="{FF2B5EF4-FFF2-40B4-BE49-F238E27FC236}">
              <a16:creationId xmlns:a16="http://schemas.microsoft.com/office/drawing/2014/main" id="{7F06FA45-E4C7-43CB-84A2-59260D7179DD}"/>
            </a:ext>
          </a:extLst>
        </xdr:cNvPr>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textlink="">
      <xdr:nvSpPr>
        <xdr:cNvPr id="387" name="フローチャート: 判断 386">
          <a:extLst>
            <a:ext uri="{FF2B5EF4-FFF2-40B4-BE49-F238E27FC236}">
              <a16:creationId xmlns:a16="http://schemas.microsoft.com/office/drawing/2014/main" id="{73EFACB8-16FF-437D-8CBA-C3B93A3655E2}"/>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5927</xdr:rowOff>
    </xdr:from>
    <xdr:to>
      <xdr:col>77</xdr:col>
      <xdr:colOff>44450</xdr:colOff>
      <xdr:row>37</xdr:row>
      <xdr:rowOff>24024</xdr:rowOff>
    </xdr:to>
    <xdr:cxnSp macro="">
      <xdr:nvCxnSpPr>
        <xdr:cNvPr id="388" name="直線コネクタ 387">
          <a:extLst>
            <a:ext uri="{FF2B5EF4-FFF2-40B4-BE49-F238E27FC236}">
              <a16:creationId xmlns:a16="http://schemas.microsoft.com/office/drawing/2014/main" id="{9F33E962-7B22-47F5-9533-1B81AD53107C}"/>
            </a:ext>
          </a:extLst>
        </xdr:cNvPr>
        <xdr:cNvCxnSpPr/>
      </xdr:nvCxnSpPr>
      <xdr:spPr>
        <a:xfrm flipV="1">
          <a:off x="15290800" y="6349577"/>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textlink="">
      <xdr:nvSpPr>
        <xdr:cNvPr id="389" name="フローチャート: 判断 388">
          <a:extLst>
            <a:ext uri="{FF2B5EF4-FFF2-40B4-BE49-F238E27FC236}">
              <a16:creationId xmlns:a16="http://schemas.microsoft.com/office/drawing/2014/main" id="{68DAF5AD-237A-4E50-BE16-EB59B36A7A50}"/>
            </a:ext>
          </a:extLst>
        </xdr:cNvPr>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51558</xdr:rowOff>
    </xdr:from>
    <xdr:ext cx="736600" cy="259045"/>
    <xdr:sp textlink="">
      <xdr:nvSpPr>
        <xdr:cNvPr id="390" name="テキスト ボックス 389">
          <a:extLst>
            <a:ext uri="{FF2B5EF4-FFF2-40B4-BE49-F238E27FC236}">
              <a16:creationId xmlns:a16="http://schemas.microsoft.com/office/drawing/2014/main" id="{A5BFE8E0-504D-4B17-83DC-ED183DE1AACD}"/>
            </a:ext>
          </a:extLst>
        </xdr:cNvPr>
        <xdr:cNvSpPr txBox="1"/>
      </xdr:nvSpPr>
      <xdr:spPr>
        <a:xfrm>
          <a:off x="15798800" y="6395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24024</xdr:rowOff>
    </xdr:from>
    <xdr:to>
      <xdr:col>72</xdr:col>
      <xdr:colOff>203200</xdr:colOff>
      <xdr:row>37</xdr:row>
      <xdr:rowOff>36089</xdr:rowOff>
    </xdr:to>
    <xdr:cxnSp macro="">
      <xdr:nvCxnSpPr>
        <xdr:cNvPr id="391" name="直線コネクタ 390">
          <a:extLst>
            <a:ext uri="{FF2B5EF4-FFF2-40B4-BE49-F238E27FC236}">
              <a16:creationId xmlns:a16="http://schemas.microsoft.com/office/drawing/2014/main" id="{45504AF5-5ABF-409F-9B6B-FB03DD4274BE}"/>
            </a:ext>
          </a:extLst>
        </xdr:cNvPr>
        <xdr:cNvCxnSpPr/>
      </xdr:nvCxnSpPr>
      <xdr:spPr>
        <a:xfrm flipV="1">
          <a:off x="14401800" y="636767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textlink="">
      <xdr:nvSpPr>
        <xdr:cNvPr id="392" name="フローチャート: 判断 391">
          <a:extLst>
            <a:ext uri="{FF2B5EF4-FFF2-40B4-BE49-F238E27FC236}">
              <a16:creationId xmlns:a16="http://schemas.microsoft.com/office/drawing/2014/main" id="{EC5F2D8E-D43E-4DDA-9A36-3F78B1FCAFE1}"/>
            </a:ext>
          </a:extLst>
        </xdr:cNvPr>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82990</xdr:rowOff>
    </xdr:from>
    <xdr:ext cx="762000" cy="259045"/>
    <xdr:sp textlink="">
      <xdr:nvSpPr>
        <xdr:cNvPr id="393" name="テキスト ボックス 392">
          <a:extLst>
            <a:ext uri="{FF2B5EF4-FFF2-40B4-BE49-F238E27FC236}">
              <a16:creationId xmlns:a16="http://schemas.microsoft.com/office/drawing/2014/main" id="{D4C6D0FB-5EAF-4969-B351-56FBF5105D4F}"/>
            </a:ext>
          </a:extLst>
        </xdr:cNvPr>
        <xdr:cNvSpPr txBox="1"/>
      </xdr:nvSpPr>
      <xdr:spPr>
        <a:xfrm>
          <a:off x="14909800" y="608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36089</xdr:rowOff>
    </xdr:from>
    <xdr:to>
      <xdr:col>68</xdr:col>
      <xdr:colOff>152400</xdr:colOff>
      <xdr:row>37</xdr:row>
      <xdr:rowOff>46143</xdr:rowOff>
    </xdr:to>
    <xdr:cxnSp macro="">
      <xdr:nvCxnSpPr>
        <xdr:cNvPr id="394" name="直線コネクタ 393">
          <a:extLst>
            <a:ext uri="{FF2B5EF4-FFF2-40B4-BE49-F238E27FC236}">
              <a16:creationId xmlns:a16="http://schemas.microsoft.com/office/drawing/2014/main" id="{AA325DCE-60D1-4F45-9C84-FF45D65AFEEE}"/>
            </a:ext>
          </a:extLst>
        </xdr:cNvPr>
        <xdr:cNvCxnSpPr/>
      </xdr:nvCxnSpPr>
      <xdr:spPr>
        <a:xfrm flipV="1">
          <a:off x="13512800" y="637973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textlink="">
      <xdr:nvSpPr>
        <xdr:cNvPr id="395" name="フローチャート: 判断 394">
          <a:extLst>
            <a:ext uri="{FF2B5EF4-FFF2-40B4-BE49-F238E27FC236}">
              <a16:creationId xmlns:a16="http://schemas.microsoft.com/office/drawing/2014/main" id="{B5D0DFBA-7A8D-4EE7-83E7-564CE7DE2739}"/>
            </a:ext>
          </a:extLst>
        </xdr:cNvPr>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89023</xdr:rowOff>
    </xdr:from>
    <xdr:ext cx="762000" cy="259045"/>
    <xdr:sp textlink="">
      <xdr:nvSpPr>
        <xdr:cNvPr id="396" name="テキスト ボックス 395">
          <a:extLst>
            <a:ext uri="{FF2B5EF4-FFF2-40B4-BE49-F238E27FC236}">
              <a16:creationId xmlns:a16="http://schemas.microsoft.com/office/drawing/2014/main" id="{0DD1A18E-03D7-437B-9316-26F34164FE41}"/>
            </a:ext>
          </a:extLst>
        </xdr:cNvPr>
        <xdr:cNvSpPr txBox="1"/>
      </xdr:nvSpPr>
      <xdr:spPr>
        <a:xfrm>
          <a:off x="14020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textlink="">
      <xdr:nvSpPr>
        <xdr:cNvPr id="397" name="フローチャート: 判断 396">
          <a:extLst>
            <a:ext uri="{FF2B5EF4-FFF2-40B4-BE49-F238E27FC236}">
              <a16:creationId xmlns:a16="http://schemas.microsoft.com/office/drawing/2014/main" id="{163B69FD-5883-48CC-9A4E-6D7BFB74753C}"/>
            </a:ext>
          </a:extLst>
        </xdr:cNvPr>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91034</xdr:rowOff>
    </xdr:from>
    <xdr:ext cx="762000" cy="259045"/>
    <xdr:sp textlink="">
      <xdr:nvSpPr>
        <xdr:cNvPr id="398" name="テキスト ボックス 397">
          <a:extLst>
            <a:ext uri="{FF2B5EF4-FFF2-40B4-BE49-F238E27FC236}">
              <a16:creationId xmlns:a16="http://schemas.microsoft.com/office/drawing/2014/main" id="{FC6EC43D-E54F-4790-A244-DE06BA2863FC}"/>
            </a:ext>
          </a:extLst>
        </xdr:cNvPr>
        <xdr:cNvSpPr txBox="1"/>
      </xdr:nvSpPr>
      <xdr:spPr>
        <a:xfrm>
          <a:off x="13131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textlink="">
      <xdr:nvSpPr>
        <xdr:cNvPr id="399" name="テキスト ボックス 398">
          <a:extLst>
            <a:ext uri="{FF2B5EF4-FFF2-40B4-BE49-F238E27FC236}">
              <a16:creationId xmlns:a16="http://schemas.microsoft.com/office/drawing/2014/main" id="{8AC5AEDD-2F16-4134-BC4D-0476A9F872C9}"/>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textlink="">
      <xdr:nvSpPr>
        <xdr:cNvPr id="400" name="テキスト ボックス 399">
          <a:extLst>
            <a:ext uri="{FF2B5EF4-FFF2-40B4-BE49-F238E27FC236}">
              <a16:creationId xmlns:a16="http://schemas.microsoft.com/office/drawing/2014/main" id="{661F44EE-A502-4813-8EB5-2C523F1A5C9F}"/>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textlink="">
      <xdr:nvSpPr>
        <xdr:cNvPr id="401" name="テキスト ボックス 400">
          <a:extLst>
            <a:ext uri="{FF2B5EF4-FFF2-40B4-BE49-F238E27FC236}">
              <a16:creationId xmlns:a16="http://schemas.microsoft.com/office/drawing/2014/main" id="{F372D5E2-689B-49A0-B533-AD8C2F899E08}"/>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textlink="">
      <xdr:nvSpPr>
        <xdr:cNvPr id="402" name="テキスト ボックス 401">
          <a:extLst>
            <a:ext uri="{FF2B5EF4-FFF2-40B4-BE49-F238E27FC236}">
              <a16:creationId xmlns:a16="http://schemas.microsoft.com/office/drawing/2014/main" id="{5A80B822-6A46-4AC1-A2FF-0A0217086BAD}"/>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textlink="">
      <xdr:nvSpPr>
        <xdr:cNvPr id="403" name="テキスト ボックス 402">
          <a:extLst>
            <a:ext uri="{FF2B5EF4-FFF2-40B4-BE49-F238E27FC236}">
              <a16:creationId xmlns:a16="http://schemas.microsoft.com/office/drawing/2014/main" id="{71E6506E-EADF-441E-AE89-BC26894A4CC7}"/>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116522</xdr:rowOff>
    </xdr:from>
    <xdr:to>
      <xdr:col>81</xdr:col>
      <xdr:colOff>95250</xdr:colOff>
      <xdr:row>37</xdr:row>
      <xdr:rowOff>46672</xdr:rowOff>
    </xdr:to>
    <xdr:sp textlink="">
      <xdr:nvSpPr>
        <xdr:cNvPr id="404" name="楕円 403">
          <a:extLst>
            <a:ext uri="{FF2B5EF4-FFF2-40B4-BE49-F238E27FC236}">
              <a16:creationId xmlns:a16="http://schemas.microsoft.com/office/drawing/2014/main" id="{8E3159B3-BDEE-49EF-8276-B9C8FC42C894}"/>
            </a:ext>
          </a:extLst>
        </xdr:cNvPr>
        <xdr:cNvSpPr/>
      </xdr:nvSpPr>
      <xdr:spPr>
        <a:xfrm>
          <a:off x="16967200" y="628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133049</xdr:rowOff>
    </xdr:from>
    <xdr:ext cx="762000" cy="259045"/>
    <xdr:sp textlink="">
      <xdr:nvSpPr>
        <xdr:cNvPr id="405" name="公債費負担の状況該当値テキスト">
          <a:extLst>
            <a:ext uri="{FF2B5EF4-FFF2-40B4-BE49-F238E27FC236}">
              <a16:creationId xmlns:a16="http://schemas.microsoft.com/office/drawing/2014/main" id="{163A6C88-F3A0-4C6B-93CC-7ABB6EA9D656}"/>
            </a:ext>
          </a:extLst>
        </xdr:cNvPr>
        <xdr:cNvSpPr txBox="1"/>
      </xdr:nvSpPr>
      <xdr:spPr>
        <a:xfrm>
          <a:off x="17106900" y="6133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126577</xdr:rowOff>
    </xdr:from>
    <xdr:to>
      <xdr:col>77</xdr:col>
      <xdr:colOff>95250</xdr:colOff>
      <xdr:row>37</xdr:row>
      <xdr:rowOff>56727</xdr:rowOff>
    </xdr:to>
    <xdr:sp textlink="">
      <xdr:nvSpPr>
        <xdr:cNvPr id="406" name="楕円 405">
          <a:extLst>
            <a:ext uri="{FF2B5EF4-FFF2-40B4-BE49-F238E27FC236}">
              <a16:creationId xmlns:a16="http://schemas.microsoft.com/office/drawing/2014/main" id="{2E36F404-3E0D-48BA-8F20-B9D46A6BDF77}"/>
            </a:ext>
          </a:extLst>
        </xdr:cNvPr>
        <xdr:cNvSpPr/>
      </xdr:nvSpPr>
      <xdr:spPr>
        <a:xfrm>
          <a:off x="16129000" y="629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66904</xdr:rowOff>
    </xdr:from>
    <xdr:ext cx="736600" cy="259045"/>
    <xdr:sp textlink="">
      <xdr:nvSpPr>
        <xdr:cNvPr id="407" name="テキスト ボックス 406">
          <a:extLst>
            <a:ext uri="{FF2B5EF4-FFF2-40B4-BE49-F238E27FC236}">
              <a16:creationId xmlns:a16="http://schemas.microsoft.com/office/drawing/2014/main" id="{F174F5BA-0E8B-415C-83AB-81FA947A7580}"/>
            </a:ext>
          </a:extLst>
        </xdr:cNvPr>
        <xdr:cNvSpPr txBox="1"/>
      </xdr:nvSpPr>
      <xdr:spPr>
        <a:xfrm>
          <a:off x="15798800" y="6067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144674</xdr:rowOff>
    </xdr:from>
    <xdr:to>
      <xdr:col>73</xdr:col>
      <xdr:colOff>44450</xdr:colOff>
      <xdr:row>37</xdr:row>
      <xdr:rowOff>74824</xdr:rowOff>
    </xdr:to>
    <xdr:sp textlink="">
      <xdr:nvSpPr>
        <xdr:cNvPr id="408" name="楕円 407">
          <a:extLst>
            <a:ext uri="{FF2B5EF4-FFF2-40B4-BE49-F238E27FC236}">
              <a16:creationId xmlns:a16="http://schemas.microsoft.com/office/drawing/2014/main" id="{A9F0401F-569D-4C6E-AF37-500FAFA403E1}"/>
            </a:ext>
          </a:extLst>
        </xdr:cNvPr>
        <xdr:cNvSpPr/>
      </xdr:nvSpPr>
      <xdr:spPr>
        <a:xfrm>
          <a:off x="15240000" y="631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59601</xdr:rowOff>
    </xdr:from>
    <xdr:ext cx="762000" cy="259045"/>
    <xdr:sp textlink="">
      <xdr:nvSpPr>
        <xdr:cNvPr id="409" name="テキスト ボックス 408">
          <a:extLst>
            <a:ext uri="{FF2B5EF4-FFF2-40B4-BE49-F238E27FC236}">
              <a16:creationId xmlns:a16="http://schemas.microsoft.com/office/drawing/2014/main" id="{206B68EF-FD70-44AB-8B95-16D4FF4BB7DF}"/>
            </a:ext>
          </a:extLst>
        </xdr:cNvPr>
        <xdr:cNvSpPr txBox="1"/>
      </xdr:nvSpPr>
      <xdr:spPr>
        <a:xfrm>
          <a:off x="14909800" y="640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156739</xdr:rowOff>
    </xdr:from>
    <xdr:to>
      <xdr:col>68</xdr:col>
      <xdr:colOff>203200</xdr:colOff>
      <xdr:row>37</xdr:row>
      <xdr:rowOff>86889</xdr:rowOff>
    </xdr:to>
    <xdr:sp textlink="">
      <xdr:nvSpPr>
        <xdr:cNvPr id="410" name="楕円 409">
          <a:extLst>
            <a:ext uri="{FF2B5EF4-FFF2-40B4-BE49-F238E27FC236}">
              <a16:creationId xmlns:a16="http://schemas.microsoft.com/office/drawing/2014/main" id="{209051C5-28D8-477D-87B1-B392C90561E6}"/>
            </a:ext>
          </a:extLst>
        </xdr:cNvPr>
        <xdr:cNvSpPr/>
      </xdr:nvSpPr>
      <xdr:spPr>
        <a:xfrm>
          <a:off x="14351000" y="632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71666</xdr:rowOff>
    </xdr:from>
    <xdr:ext cx="762000" cy="259045"/>
    <xdr:sp textlink="">
      <xdr:nvSpPr>
        <xdr:cNvPr id="411" name="テキスト ボックス 410">
          <a:extLst>
            <a:ext uri="{FF2B5EF4-FFF2-40B4-BE49-F238E27FC236}">
              <a16:creationId xmlns:a16="http://schemas.microsoft.com/office/drawing/2014/main" id="{802B3A84-48B9-475C-B3A3-9E3FBAE5ED76}"/>
            </a:ext>
          </a:extLst>
        </xdr:cNvPr>
        <xdr:cNvSpPr txBox="1"/>
      </xdr:nvSpPr>
      <xdr:spPr>
        <a:xfrm>
          <a:off x="14020800" y="641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166793</xdr:rowOff>
    </xdr:from>
    <xdr:to>
      <xdr:col>64</xdr:col>
      <xdr:colOff>152400</xdr:colOff>
      <xdr:row>37</xdr:row>
      <xdr:rowOff>96943</xdr:rowOff>
    </xdr:to>
    <xdr:sp textlink="">
      <xdr:nvSpPr>
        <xdr:cNvPr id="412" name="楕円 411">
          <a:extLst>
            <a:ext uri="{FF2B5EF4-FFF2-40B4-BE49-F238E27FC236}">
              <a16:creationId xmlns:a16="http://schemas.microsoft.com/office/drawing/2014/main" id="{87EB66D5-DD06-4D74-BEAD-23E90E67D3A2}"/>
            </a:ext>
          </a:extLst>
        </xdr:cNvPr>
        <xdr:cNvSpPr/>
      </xdr:nvSpPr>
      <xdr:spPr>
        <a:xfrm>
          <a:off x="13462000" y="633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81720</xdr:rowOff>
    </xdr:from>
    <xdr:ext cx="762000" cy="259045"/>
    <xdr:sp textlink="">
      <xdr:nvSpPr>
        <xdr:cNvPr id="413" name="テキスト ボックス 412">
          <a:extLst>
            <a:ext uri="{FF2B5EF4-FFF2-40B4-BE49-F238E27FC236}">
              <a16:creationId xmlns:a16="http://schemas.microsoft.com/office/drawing/2014/main" id="{66A827ED-98E5-4262-8960-2447F8E03385}"/>
            </a:ext>
          </a:extLst>
        </xdr:cNvPr>
        <xdr:cNvSpPr txBox="1"/>
      </xdr:nvSpPr>
      <xdr:spPr>
        <a:xfrm>
          <a:off x="13131800" y="642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textlink="">
      <xdr:nvSpPr>
        <xdr:cNvPr id="414" name="正方形/長方形 413">
          <a:extLst>
            <a:ext uri="{FF2B5EF4-FFF2-40B4-BE49-F238E27FC236}">
              <a16:creationId xmlns:a16="http://schemas.microsoft.com/office/drawing/2014/main" id="{B66EC929-74A9-4357-8EDC-F7974B619CFE}"/>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textlink="">
      <xdr:nvSpPr>
        <xdr:cNvPr id="415" name="テキスト ボックス 414">
          <a:extLst>
            <a:ext uri="{FF2B5EF4-FFF2-40B4-BE49-F238E27FC236}">
              <a16:creationId xmlns:a16="http://schemas.microsoft.com/office/drawing/2014/main" id="{86155D14-288E-4F10-A8CC-1DF3CF8466FC}"/>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textlink="">
      <xdr:nvSpPr>
        <xdr:cNvPr id="416" name="テキスト ボックス 415">
          <a:extLst>
            <a:ext uri="{FF2B5EF4-FFF2-40B4-BE49-F238E27FC236}">
              <a16:creationId xmlns:a16="http://schemas.microsoft.com/office/drawing/2014/main" id="{1242E975-BDB0-46E2-AE99-CC7C6C6D9AC5}"/>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textlink="">
      <xdr:nvSpPr>
        <xdr:cNvPr id="417" name="正方形/長方形 416">
          <a:extLst>
            <a:ext uri="{FF2B5EF4-FFF2-40B4-BE49-F238E27FC236}">
              <a16:creationId xmlns:a16="http://schemas.microsoft.com/office/drawing/2014/main" id="{75B33B58-0CD3-4AE2-9512-D24591CC70BA}"/>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textlink="">
      <xdr:nvSpPr>
        <xdr:cNvPr id="418" name="正方形/長方形 417">
          <a:extLst>
            <a:ext uri="{FF2B5EF4-FFF2-40B4-BE49-F238E27FC236}">
              <a16:creationId xmlns:a16="http://schemas.microsoft.com/office/drawing/2014/main" id="{C83DD03D-80DB-440E-A6EE-1CB8A7D61DBC}"/>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textlink="">
      <xdr:nvSpPr>
        <xdr:cNvPr id="419" name="正方形/長方形 418">
          <a:extLst>
            <a:ext uri="{FF2B5EF4-FFF2-40B4-BE49-F238E27FC236}">
              <a16:creationId xmlns:a16="http://schemas.microsoft.com/office/drawing/2014/main" id="{46224A0C-B54E-4BA5-A006-AEBB0641E054}"/>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textlink="">
      <xdr:nvSpPr>
        <xdr:cNvPr id="420" name="正方形/長方形 419">
          <a:extLst>
            <a:ext uri="{FF2B5EF4-FFF2-40B4-BE49-F238E27FC236}">
              <a16:creationId xmlns:a16="http://schemas.microsoft.com/office/drawing/2014/main" id="{FF971104-FC98-4620-8582-61F8C3085BB4}"/>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textlink="">
      <xdr:nvSpPr>
        <xdr:cNvPr id="421" name="正方形/長方形 420">
          <a:extLst>
            <a:ext uri="{FF2B5EF4-FFF2-40B4-BE49-F238E27FC236}">
              <a16:creationId xmlns:a16="http://schemas.microsoft.com/office/drawing/2014/main" id="{08111E3C-6859-4C91-BCCB-37B0BD92605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textlink="">
      <xdr:nvSpPr>
        <xdr:cNvPr id="422" name="正方形/長方形 421">
          <a:extLst>
            <a:ext uri="{FF2B5EF4-FFF2-40B4-BE49-F238E27FC236}">
              <a16:creationId xmlns:a16="http://schemas.microsoft.com/office/drawing/2014/main" id="{1917E6D7-4B42-4B3B-AB15-7160CA423EB9}"/>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textlink="">
      <xdr:nvSpPr>
        <xdr:cNvPr id="423" name="正方形/長方形 422">
          <a:extLst>
            <a:ext uri="{FF2B5EF4-FFF2-40B4-BE49-F238E27FC236}">
              <a16:creationId xmlns:a16="http://schemas.microsoft.com/office/drawing/2014/main" id="{B0044E85-E96F-474E-8B87-76E5861EB10F}"/>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textlink="">
      <xdr:nvSpPr>
        <xdr:cNvPr id="424" name="正方形/長方形 423">
          <a:extLst>
            <a:ext uri="{FF2B5EF4-FFF2-40B4-BE49-F238E27FC236}">
              <a16:creationId xmlns:a16="http://schemas.microsoft.com/office/drawing/2014/main" id="{FE080446-2409-4234-B113-C0DD87B3A0F9}"/>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textlink="">
      <xdr:nvSpPr>
        <xdr:cNvPr id="425" name="正方形/長方形 424">
          <a:extLst>
            <a:ext uri="{FF2B5EF4-FFF2-40B4-BE49-F238E27FC236}">
              <a16:creationId xmlns:a16="http://schemas.microsoft.com/office/drawing/2014/main" id="{D946551B-3B97-4089-A6D1-66A86603DBB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textlink="" fLocksText="0">
      <xdr:nvSpPr>
        <xdr:cNvPr id="426" name="テキスト ボックス 425">
          <a:extLst>
            <a:ext uri="{FF2B5EF4-FFF2-40B4-BE49-F238E27FC236}">
              <a16:creationId xmlns:a16="http://schemas.microsoft.com/office/drawing/2014/main" id="{0E1C485B-74FF-4B5D-9362-3891FF4A3D41}"/>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比率を求める算式の分母となる標準財政規模から算入公債費を差し引いた額が前年度に比べ</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252,888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減少したものの、分子については公営企業債等繰入見込額や退職手当負担見込額、設立法人の負債額等負担見込額が減となったことにより将来負担額が減少したことに加え、基準財政需要額算入見込額の増や財政調整基金の増により充当可能財源等が増加したこと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1,034,686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千円減少し、将来負担比率は算定されなかった。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市全体で投資的経費の適切な選択と重点化等を行いながら、公営企業会計等を含め交付税措置率の高い有利な地方債を活用して、後年度の実質的な公債費負担を縮減していくとともに、基金を確保することで財政の健全化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textlink="">
      <xdr:nvSpPr>
        <xdr:cNvPr id="427" name="テキスト ボックス 426">
          <a:extLst>
            <a:ext uri="{FF2B5EF4-FFF2-40B4-BE49-F238E27FC236}">
              <a16:creationId xmlns:a16="http://schemas.microsoft.com/office/drawing/2014/main" id="{8BC8B8D6-0880-4A8B-8663-E31F465CC622}"/>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2446A20A-77F9-463F-8AFB-583BCF8B1922}"/>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textlink="">
      <xdr:nvSpPr>
        <xdr:cNvPr id="429" name="テキスト ボックス 428">
          <a:extLst>
            <a:ext uri="{FF2B5EF4-FFF2-40B4-BE49-F238E27FC236}">
              <a16:creationId xmlns:a16="http://schemas.microsoft.com/office/drawing/2014/main" id="{77EB9607-73E4-4442-B9C6-9AB26155F7A8}"/>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a:extLst>
            <a:ext uri="{FF2B5EF4-FFF2-40B4-BE49-F238E27FC236}">
              <a16:creationId xmlns:a16="http://schemas.microsoft.com/office/drawing/2014/main" id="{29EC64E5-0CC2-4E8C-A18C-A315225885BA}"/>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textlink="">
      <xdr:nvSpPr>
        <xdr:cNvPr id="431" name="テキスト ボックス 430">
          <a:extLst>
            <a:ext uri="{FF2B5EF4-FFF2-40B4-BE49-F238E27FC236}">
              <a16:creationId xmlns:a16="http://schemas.microsoft.com/office/drawing/2014/main" id="{5F65E9F6-3981-4A0D-A18A-E919DFB0ED9F}"/>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BC3A140E-402E-4948-86BA-1DB689A8A111}"/>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textlink="">
      <xdr:nvSpPr>
        <xdr:cNvPr id="433" name="テキスト ボックス 432">
          <a:extLst>
            <a:ext uri="{FF2B5EF4-FFF2-40B4-BE49-F238E27FC236}">
              <a16:creationId xmlns:a16="http://schemas.microsoft.com/office/drawing/2014/main" id="{379DFF42-4AC2-4BEB-8B27-B650E00AC67F}"/>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a:extLst>
            <a:ext uri="{FF2B5EF4-FFF2-40B4-BE49-F238E27FC236}">
              <a16:creationId xmlns:a16="http://schemas.microsoft.com/office/drawing/2014/main" id="{B2BDDAAB-14E8-4959-A387-C11ABD25966A}"/>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textlink="">
      <xdr:nvSpPr>
        <xdr:cNvPr id="435" name="テキスト ボックス 434">
          <a:extLst>
            <a:ext uri="{FF2B5EF4-FFF2-40B4-BE49-F238E27FC236}">
              <a16:creationId xmlns:a16="http://schemas.microsoft.com/office/drawing/2014/main" id="{82511C7A-26E7-4E32-AF66-C97C6D8E0CD1}"/>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B43C51B9-D3E0-4AEE-94F7-25385DC8EFD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textlink="">
      <xdr:nvSpPr>
        <xdr:cNvPr id="437" name="将来負担の状況グラフ枠">
          <a:extLst>
            <a:ext uri="{FF2B5EF4-FFF2-40B4-BE49-F238E27FC236}">
              <a16:creationId xmlns:a16="http://schemas.microsoft.com/office/drawing/2014/main" id="{0BB8AE49-6A70-4A1C-AA30-D313AB29E8A9}"/>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a:extLst>
            <a:ext uri="{FF2B5EF4-FFF2-40B4-BE49-F238E27FC236}">
              <a16:creationId xmlns:a16="http://schemas.microsoft.com/office/drawing/2014/main" id="{F5F50489-DF0D-4141-A1EC-B3948FD4AEED}"/>
            </a:ext>
          </a:extLst>
        </xdr:cNvPr>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textlink="">
      <xdr:nvSpPr>
        <xdr:cNvPr id="439" name="将来負担の状況最小値テキスト">
          <a:extLst>
            <a:ext uri="{FF2B5EF4-FFF2-40B4-BE49-F238E27FC236}">
              <a16:creationId xmlns:a16="http://schemas.microsoft.com/office/drawing/2014/main" id="{8F7DCB58-ADF6-465E-BE4D-9EB2FC0FB205}"/>
            </a:ext>
          </a:extLst>
        </xdr:cNvPr>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a:extLst>
            <a:ext uri="{FF2B5EF4-FFF2-40B4-BE49-F238E27FC236}">
              <a16:creationId xmlns:a16="http://schemas.microsoft.com/office/drawing/2014/main" id="{A1E717F9-3AAD-46B3-9796-5BEDC9EFB97F}"/>
            </a:ext>
          </a:extLst>
        </xdr:cNvPr>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textlink="">
      <xdr:nvSpPr>
        <xdr:cNvPr id="441" name="将来負担の状況最大値テキスト">
          <a:extLst>
            <a:ext uri="{FF2B5EF4-FFF2-40B4-BE49-F238E27FC236}">
              <a16:creationId xmlns:a16="http://schemas.microsoft.com/office/drawing/2014/main" id="{AC2498EF-DAE3-4CEB-BC58-7BD1E6ED7993}"/>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a:extLst>
            <a:ext uri="{FF2B5EF4-FFF2-40B4-BE49-F238E27FC236}">
              <a16:creationId xmlns:a16="http://schemas.microsoft.com/office/drawing/2014/main" id="{A51959F3-D9DA-4A42-A059-5C8ED7B91308}"/>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15</xdr:row>
      <xdr:rowOff>167100</xdr:rowOff>
    </xdr:from>
    <xdr:to>
      <xdr:col>72</xdr:col>
      <xdr:colOff>203200</xdr:colOff>
      <xdr:row>16</xdr:row>
      <xdr:rowOff>169989</xdr:rowOff>
    </xdr:to>
    <xdr:cxnSp macro="">
      <xdr:nvCxnSpPr>
        <xdr:cNvPr id="443" name="直線コネクタ 442">
          <a:extLst>
            <a:ext uri="{FF2B5EF4-FFF2-40B4-BE49-F238E27FC236}">
              <a16:creationId xmlns:a16="http://schemas.microsoft.com/office/drawing/2014/main" id="{B14EEE9E-F769-49F4-8BE5-F33E7838A327}"/>
            </a:ext>
          </a:extLst>
        </xdr:cNvPr>
        <xdr:cNvCxnSpPr/>
      </xdr:nvCxnSpPr>
      <xdr:spPr>
        <a:xfrm flipV="1">
          <a:off x="14401800" y="2738850"/>
          <a:ext cx="889000" cy="17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15987</xdr:rowOff>
    </xdr:from>
    <xdr:ext cx="762000" cy="259045"/>
    <xdr:sp textlink="">
      <xdr:nvSpPr>
        <xdr:cNvPr id="444" name="将来負担の状況平均値テキスト">
          <a:extLst>
            <a:ext uri="{FF2B5EF4-FFF2-40B4-BE49-F238E27FC236}">
              <a16:creationId xmlns:a16="http://schemas.microsoft.com/office/drawing/2014/main" id="{722DE752-3282-4608-ACCD-A9ACD58C1E2A}"/>
            </a:ext>
          </a:extLst>
        </xdr:cNvPr>
        <xdr:cNvSpPr txBox="1"/>
      </xdr:nvSpPr>
      <xdr:spPr>
        <a:xfrm>
          <a:off x="17106900" y="2587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textlink="">
      <xdr:nvSpPr>
        <xdr:cNvPr id="445" name="フローチャート: 判断 444">
          <a:extLst>
            <a:ext uri="{FF2B5EF4-FFF2-40B4-BE49-F238E27FC236}">
              <a16:creationId xmlns:a16="http://schemas.microsoft.com/office/drawing/2014/main" id="{AE09A3B7-1013-457D-BC6F-B04EB3DC5313}"/>
            </a:ext>
          </a:extLst>
        </xdr:cNvPr>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16</xdr:row>
      <xdr:rowOff>169989</xdr:rowOff>
    </xdr:from>
    <xdr:to>
      <xdr:col>68</xdr:col>
      <xdr:colOff>152400</xdr:colOff>
      <xdr:row>17</xdr:row>
      <xdr:rowOff>140303</xdr:rowOff>
    </xdr:to>
    <xdr:cxnSp macro="">
      <xdr:nvCxnSpPr>
        <xdr:cNvPr id="446" name="直線コネクタ 445">
          <a:extLst>
            <a:ext uri="{FF2B5EF4-FFF2-40B4-BE49-F238E27FC236}">
              <a16:creationId xmlns:a16="http://schemas.microsoft.com/office/drawing/2014/main" id="{215BFA51-5995-40AA-9DE8-151A17BA726F}"/>
            </a:ext>
          </a:extLst>
        </xdr:cNvPr>
        <xdr:cNvCxnSpPr/>
      </xdr:nvCxnSpPr>
      <xdr:spPr>
        <a:xfrm flipV="1">
          <a:off x="13512800" y="2913189"/>
          <a:ext cx="889000" cy="14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101219</xdr:rowOff>
    </xdr:from>
    <xdr:to>
      <xdr:col>77</xdr:col>
      <xdr:colOff>95250</xdr:colOff>
      <xdr:row>16</xdr:row>
      <xdr:rowOff>31369</xdr:rowOff>
    </xdr:to>
    <xdr:sp textlink="">
      <xdr:nvSpPr>
        <xdr:cNvPr id="447" name="フローチャート: 判断 446">
          <a:extLst>
            <a:ext uri="{FF2B5EF4-FFF2-40B4-BE49-F238E27FC236}">
              <a16:creationId xmlns:a16="http://schemas.microsoft.com/office/drawing/2014/main" id="{D3B879E3-25C6-4059-BAEC-C1B579556879}"/>
            </a:ext>
          </a:extLst>
        </xdr:cNvPr>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textlink="">
      <xdr:nvSpPr>
        <xdr:cNvPr id="448" name="テキスト ボックス 447">
          <a:extLst>
            <a:ext uri="{FF2B5EF4-FFF2-40B4-BE49-F238E27FC236}">
              <a16:creationId xmlns:a16="http://schemas.microsoft.com/office/drawing/2014/main" id="{58592FF8-7905-44AD-B0AE-2AA4BB310248}"/>
            </a:ext>
          </a:extLst>
        </xdr:cNvPr>
        <xdr:cNvSpPr txBox="1"/>
      </xdr:nvSpPr>
      <xdr:spPr>
        <a:xfrm>
          <a:off x="15798800" y="244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28099</xdr:rowOff>
    </xdr:from>
    <xdr:to>
      <xdr:col>73</xdr:col>
      <xdr:colOff>44450</xdr:colOff>
      <xdr:row>16</xdr:row>
      <xdr:rowOff>129699</xdr:rowOff>
    </xdr:to>
    <xdr:sp textlink="">
      <xdr:nvSpPr>
        <xdr:cNvPr id="449" name="フローチャート: 判断 448">
          <a:extLst>
            <a:ext uri="{FF2B5EF4-FFF2-40B4-BE49-F238E27FC236}">
              <a16:creationId xmlns:a16="http://schemas.microsoft.com/office/drawing/2014/main" id="{61F21936-13CE-4457-8018-F3CC3CEFE09E}"/>
            </a:ext>
          </a:extLst>
        </xdr:cNvPr>
        <xdr:cNvSpPr/>
      </xdr:nvSpPr>
      <xdr:spPr>
        <a:xfrm>
          <a:off x="15240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114476</xdr:rowOff>
    </xdr:from>
    <xdr:ext cx="762000" cy="259045"/>
    <xdr:sp textlink="">
      <xdr:nvSpPr>
        <xdr:cNvPr id="450" name="テキスト ボックス 449">
          <a:extLst>
            <a:ext uri="{FF2B5EF4-FFF2-40B4-BE49-F238E27FC236}">
              <a16:creationId xmlns:a16="http://schemas.microsoft.com/office/drawing/2014/main" id="{808B008C-E65F-426D-A606-00BD9E5DC6D3}"/>
            </a:ext>
          </a:extLst>
        </xdr:cNvPr>
        <xdr:cNvSpPr txBox="1"/>
      </xdr:nvSpPr>
      <xdr:spPr>
        <a:xfrm>
          <a:off x="14909800" y="2857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73946</xdr:rowOff>
    </xdr:from>
    <xdr:to>
      <xdr:col>68</xdr:col>
      <xdr:colOff>203200</xdr:colOff>
      <xdr:row>17</xdr:row>
      <xdr:rowOff>4096</xdr:rowOff>
    </xdr:to>
    <xdr:sp textlink="">
      <xdr:nvSpPr>
        <xdr:cNvPr id="451" name="フローチャート: 判断 450">
          <a:extLst>
            <a:ext uri="{FF2B5EF4-FFF2-40B4-BE49-F238E27FC236}">
              <a16:creationId xmlns:a16="http://schemas.microsoft.com/office/drawing/2014/main" id="{05DAE646-8C77-48AC-933D-30074BF4D6CB}"/>
            </a:ext>
          </a:extLst>
        </xdr:cNvPr>
        <xdr:cNvSpPr/>
      </xdr:nvSpPr>
      <xdr:spPr>
        <a:xfrm>
          <a:off x="14351000" y="28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14273</xdr:rowOff>
    </xdr:from>
    <xdr:ext cx="762000" cy="259045"/>
    <xdr:sp textlink="">
      <xdr:nvSpPr>
        <xdr:cNvPr id="452" name="テキスト ボックス 451">
          <a:extLst>
            <a:ext uri="{FF2B5EF4-FFF2-40B4-BE49-F238E27FC236}">
              <a16:creationId xmlns:a16="http://schemas.microsoft.com/office/drawing/2014/main" id="{EA0AB727-15BB-4E7B-89B3-2428A584FB7F}"/>
            </a:ext>
          </a:extLst>
        </xdr:cNvPr>
        <xdr:cNvSpPr txBox="1"/>
      </xdr:nvSpPr>
      <xdr:spPr>
        <a:xfrm>
          <a:off x="14020800" y="258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textlink="">
      <xdr:nvSpPr>
        <xdr:cNvPr id="453" name="フローチャート: 判断 452">
          <a:extLst>
            <a:ext uri="{FF2B5EF4-FFF2-40B4-BE49-F238E27FC236}">
              <a16:creationId xmlns:a16="http://schemas.microsoft.com/office/drawing/2014/main" id="{769F8F0B-6009-43E3-97B5-3FEA27422E10}"/>
            </a:ext>
          </a:extLst>
        </xdr:cNvPr>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7637</xdr:rowOff>
    </xdr:from>
    <xdr:ext cx="762000" cy="259045"/>
    <xdr:sp textlink="">
      <xdr:nvSpPr>
        <xdr:cNvPr id="454" name="テキスト ボックス 453">
          <a:extLst>
            <a:ext uri="{FF2B5EF4-FFF2-40B4-BE49-F238E27FC236}">
              <a16:creationId xmlns:a16="http://schemas.microsoft.com/office/drawing/2014/main" id="{A2434DCB-23C0-450E-868A-F658BC36939C}"/>
            </a:ext>
          </a:extLst>
        </xdr:cNvPr>
        <xdr:cNvSpPr txBox="1"/>
      </xdr:nvSpPr>
      <xdr:spPr>
        <a:xfrm>
          <a:off x="13131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textlink="">
      <xdr:nvSpPr>
        <xdr:cNvPr id="455" name="テキスト ボックス 454">
          <a:extLst>
            <a:ext uri="{FF2B5EF4-FFF2-40B4-BE49-F238E27FC236}">
              <a16:creationId xmlns:a16="http://schemas.microsoft.com/office/drawing/2014/main" id="{B2BF0C81-F66B-4092-8FB8-B6C9A66413AE}"/>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textlink="">
      <xdr:nvSpPr>
        <xdr:cNvPr id="456" name="テキスト ボックス 455">
          <a:extLst>
            <a:ext uri="{FF2B5EF4-FFF2-40B4-BE49-F238E27FC236}">
              <a16:creationId xmlns:a16="http://schemas.microsoft.com/office/drawing/2014/main" id="{64BDCF03-3F51-43F2-BA3A-DE6C8F136E68}"/>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textlink="">
      <xdr:nvSpPr>
        <xdr:cNvPr id="457" name="テキスト ボックス 456">
          <a:extLst>
            <a:ext uri="{FF2B5EF4-FFF2-40B4-BE49-F238E27FC236}">
              <a16:creationId xmlns:a16="http://schemas.microsoft.com/office/drawing/2014/main" id="{B90861B7-C2D2-45C0-9D96-4C40882CF64D}"/>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textlink="">
      <xdr:nvSpPr>
        <xdr:cNvPr id="458" name="テキスト ボックス 457">
          <a:extLst>
            <a:ext uri="{FF2B5EF4-FFF2-40B4-BE49-F238E27FC236}">
              <a16:creationId xmlns:a16="http://schemas.microsoft.com/office/drawing/2014/main" id="{E3B94241-BA6A-4284-889C-CE1E74FC0A59}"/>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textlink="">
      <xdr:nvSpPr>
        <xdr:cNvPr id="459" name="テキスト ボックス 458">
          <a:extLst>
            <a:ext uri="{FF2B5EF4-FFF2-40B4-BE49-F238E27FC236}">
              <a16:creationId xmlns:a16="http://schemas.microsoft.com/office/drawing/2014/main" id="{9FC0F434-23D4-44C5-938E-1EC1CE687BBC}"/>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116300</xdr:rowOff>
    </xdr:from>
    <xdr:to>
      <xdr:col>73</xdr:col>
      <xdr:colOff>44450</xdr:colOff>
      <xdr:row>16</xdr:row>
      <xdr:rowOff>46450</xdr:rowOff>
    </xdr:to>
    <xdr:sp textlink="">
      <xdr:nvSpPr>
        <xdr:cNvPr id="460" name="楕円 459">
          <a:extLst>
            <a:ext uri="{FF2B5EF4-FFF2-40B4-BE49-F238E27FC236}">
              <a16:creationId xmlns:a16="http://schemas.microsoft.com/office/drawing/2014/main" id="{AE95BE2F-F53A-4D90-9806-E442295B8C09}"/>
            </a:ext>
          </a:extLst>
        </xdr:cNvPr>
        <xdr:cNvSpPr/>
      </xdr:nvSpPr>
      <xdr:spPr>
        <a:xfrm>
          <a:off x="15240000" y="268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56627</xdr:rowOff>
    </xdr:from>
    <xdr:ext cx="762000" cy="259045"/>
    <xdr:sp textlink="">
      <xdr:nvSpPr>
        <xdr:cNvPr id="461" name="テキスト ボックス 460">
          <a:extLst>
            <a:ext uri="{FF2B5EF4-FFF2-40B4-BE49-F238E27FC236}">
              <a16:creationId xmlns:a16="http://schemas.microsoft.com/office/drawing/2014/main" id="{42CE812A-00A9-4EFF-A881-855D1C7092FD}"/>
            </a:ext>
          </a:extLst>
        </xdr:cNvPr>
        <xdr:cNvSpPr txBox="1"/>
      </xdr:nvSpPr>
      <xdr:spPr>
        <a:xfrm>
          <a:off x="14909800" y="245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119189</xdr:rowOff>
    </xdr:from>
    <xdr:to>
      <xdr:col>68</xdr:col>
      <xdr:colOff>203200</xdr:colOff>
      <xdr:row>17</xdr:row>
      <xdr:rowOff>49339</xdr:rowOff>
    </xdr:to>
    <xdr:sp textlink="">
      <xdr:nvSpPr>
        <xdr:cNvPr id="462" name="楕円 461">
          <a:extLst>
            <a:ext uri="{FF2B5EF4-FFF2-40B4-BE49-F238E27FC236}">
              <a16:creationId xmlns:a16="http://schemas.microsoft.com/office/drawing/2014/main" id="{9BA219A5-AC8F-445B-A100-C1CCFD9C8DAD}"/>
            </a:ext>
          </a:extLst>
        </xdr:cNvPr>
        <xdr:cNvSpPr/>
      </xdr:nvSpPr>
      <xdr:spPr>
        <a:xfrm>
          <a:off x="14351000" y="286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34116</xdr:rowOff>
    </xdr:from>
    <xdr:ext cx="762000" cy="259045"/>
    <xdr:sp textlink="">
      <xdr:nvSpPr>
        <xdr:cNvPr id="463" name="テキスト ボックス 462">
          <a:extLst>
            <a:ext uri="{FF2B5EF4-FFF2-40B4-BE49-F238E27FC236}">
              <a16:creationId xmlns:a16="http://schemas.microsoft.com/office/drawing/2014/main" id="{4D928FFD-9934-408C-A947-BED27029A942}"/>
            </a:ext>
          </a:extLst>
        </xdr:cNvPr>
        <xdr:cNvSpPr txBox="1"/>
      </xdr:nvSpPr>
      <xdr:spPr>
        <a:xfrm>
          <a:off x="14020800" y="2948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89503</xdr:rowOff>
    </xdr:from>
    <xdr:to>
      <xdr:col>64</xdr:col>
      <xdr:colOff>152400</xdr:colOff>
      <xdr:row>18</xdr:row>
      <xdr:rowOff>19653</xdr:rowOff>
    </xdr:to>
    <xdr:sp textlink="">
      <xdr:nvSpPr>
        <xdr:cNvPr id="464" name="楕円 463">
          <a:extLst>
            <a:ext uri="{FF2B5EF4-FFF2-40B4-BE49-F238E27FC236}">
              <a16:creationId xmlns:a16="http://schemas.microsoft.com/office/drawing/2014/main" id="{839CDD85-EB58-43CA-A896-FB12133679D0}"/>
            </a:ext>
          </a:extLst>
        </xdr:cNvPr>
        <xdr:cNvSpPr/>
      </xdr:nvSpPr>
      <xdr:spPr>
        <a:xfrm>
          <a:off x="13462000" y="300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4430</xdr:rowOff>
    </xdr:from>
    <xdr:ext cx="762000" cy="259045"/>
    <xdr:sp textlink="">
      <xdr:nvSpPr>
        <xdr:cNvPr id="465" name="テキスト ボックス 464">
          <a:extLst>
            <a:ext uri="{FF2B5EF4-FFF2-40B4-BE49-F238E27FC236}">
              <a16:creationId xmlns:a16="http://schemas.microsoft.com/office/drawing/2014/main" id="{5595883F-7CA3-402F-BE15-7B1651147252}"/>
            </a:ext>
          </a:extLst>
        </xdr:cNvPr>
        <xdr:cNvSpPr txBox="1"/>
      </xdr:nvSpPr>
      <xdr:spPr>
        <a:xfrm>
          <a:off x="13131800" y="309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鹿児島県枕崎市</a:t>
          </a:r>
        </a:p>
      </xdr:txBody>
    </xdr:sp>
    <xdr:clientData/>
  </xdr:twoCellAnchor>
  <xdr:twoCellAnchor>
    <xdr:from>
      <xdr:col>81</xdr:col>
      <xdr:colOff>117475</xdr:colOff>
      <xdr:row>1</xdr:row>
      <xdr:rowOff>19050</xdr:rowOff>
    </xdr:from>
    <xdr:to>
      <xdr:col>94</xdr:col>
      <xdr:colOff>177800</xdr:colOff>
      <xdr:row>4</xdr:row>
      <xdr:rowOff>63500</xdr:rowOff>
    </xdr:to>
    <xdr:sp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19,715
19,279
74.78
15,819,938
15,028,076
782,058
6,359,339
11,356,886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退職手当負担金</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や会計年度任用職員の期末手当の経常経費充当一般財源の増</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によって、人件費に係る</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経常収支比率は前年度に比べ</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1.9</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高くなり</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、類似団体と比較して</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も</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高い水準にある。</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人件費の高止まりの傾向が続いている要因としては市町村総合事務組合退職手当制度への負担金が約３億円で推移していることが影響している。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今後とも定員管理・給与の適正化など行財政改革への取組を通じて人件費の削減に努める</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54610</xdr:rowOff>
    </xdr:from>
    <xdr:to>
      <xdr:col>24</xdr:col>
      <xdr:colOff>25400</xdr:colOff>
      <xdr:row>40</xdr:row>
      <xdr:rowOff>27940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74116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35577</xdr:rowOff>
    </xdr:from>
    <xdr:ext cx="762000" cy="259045"/>
    <xdr:sp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54610</xdr:rowOff>
    </xdr:from>
    <xdr:to>
      <xdr:col>19</xdr:col>
      <xdr:colOff>187325</xdr:colOff>
      <xdr:row>41</xdr:row>
      <xdr:rowOff>1270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74116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41</xdr:row>
      <xdr:rowOff>1270</xdr:rowOff>
    </xdr:from>
    <xdr:to>
      <xdr:col>15</xdr:col>
      <xdr:colOff>98425</xdr:colOff>
      <xdr:row>41</xdr:row>
      <xdr:rowOff>92710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70307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12717</xdr:rowOff>
    </xdr:from>
    <xdr:ext cx="762000" cy="259045"/>
    <xdr:sp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41</xdr:row>
      <xdr:rowOff>92710</xdr:rowOff>
    </xdr:from>
    <xdr:to>
      <xdr:col>11</xdr:col>
      <xdr:colOff>9525</xdr:colOff>
      <xdr:row>41</xdr:row>
      <xdr:rowOff>138430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71221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77487</xdr:rowOff>
    </xdr:from>
    <xdr:ext cx="762000" cy="259045"/>
    <xdr:sp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148590</xdr:rowOff>
    </xdr:from>
    <xdr:to>
      <xdr:col>24</xdr:col>
      <xdr:colOff>76200</xdr:colOff>
      <xdr:row>40</xdr:row>
      <xdr:rowOff>78740</xdr:rowOff>
    </xdr:to>
    <xdr:sp textlink="">
      <xdr:nvSpPr>
        <xdr:cNvPr id="85" name="楕円 84">
          <a:extLst>
            <a:ext uri="{FF2B5EF4-FFF2-40B4-BE49-F238E27FC236}">
              <a16:creationId xmlns:a16="http://schemas.microsoft.com/office/drawing/2014/main" id="{00000000-0008-0000-0400-000055000000}"/>
            </a:ext>
          </a:extLst>
        </xdr:cNvPr>
        <xdr:cNvSpPr/>
      </xdr:nvSpPr>
      <xdr:spPr>
        <a:xfrm>
          <a:off x="47752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120667</xdr:rowOff>
    </xdr:from>
    <xdr:ext cx="762000" cy="259045"/>
    <xdr:sp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3810</xdr:rowOff>
    </xdr:from>
    <xdr:to>
      <xdr:col>20</xdr:col>
      <xdr:colOff>38100</xdr:colOff>
      <xdr:row>39</xdr:row>
      <xdr:rowOff>105410</xdr:rowOff>
    </xdr:to>
    <xdr:sp textlink="">
      <xdr:nvSpPr>
        <xdr:cNvPr id="87" name="楕円 86">
          <a:extLst>
            <a:ext uri="{FF2B5EF4-FFF2-40B4-BE49-F238E27FC236}">
              <a16:creationId xmlns:a16="http://schemas.microsoft.com/office/drawing/2014/main" id="{00000000-0008-0000-0400-000057000000}"/>
            </a:ext>
          </a:extLst>
        </xdr:cNvPr>
        <xdr:cNvSpPr/>
      </xdr:nvSpPr>
      <xdr:spPr>
        <a:xfrm>
          <a:off x="3937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90187</xdr:rowOff>
    </xdr:from>
    <xdr:ext cx="736600" cy="259045"/>
    <xdr:sp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7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121920</xdr:rowOff>
    </xdr:from>
    <xdr:to>
      <xdr:col>15</xdr:col>
      <xdr:colOff>149225</xdr:colOff>
      <xdr:row>41</xdr:row>
      <xdr:rowOff>52070</xdr:rowOff>
    </xdr:to>
    <xdr:sp textlink="">
      <xdr:nvSpPr>
        <xdr:cNvPr id="89" name="楕円 88">
          <a:extLst>
            <a:ext uri="{FF2B5EF4-FFF2-40B4-BE49-F238E27FC236}">
              <a16:creationId xmlns:a16="http://schemas.microsoft.com/office/drawing/2014/main" id="{00000000-0008-0000-0400-000059000000}"/>
            </a:ext>
          </a:extLst>
        </xdr:cNvPr>
        <xdr:cNvSpPr/>
      </xdr:nvSpPr>
      <xdr:spPr>
        <a:xfrm>
          <a:off x="3048000" y="697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36847</xdr:rowOff>
    </xdr:from>
    <xdr:ext cx="762000" cy="259045"/>
    <xdr:sp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06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41</xdr:row>
      <xdr:rowOff>41910</xdr:rowOff>
    </xdr:from>
    <xdr:to>
      <xdr:col>11</xdr:col>
      <xdr:colOff>60325</xdr:colOff>
      <xdr:row>41</xdr:row>
      <xdr:rowOff>143510</xdr:rowOff>
    </xdr:to>
    <xdr:sp textlink="">
      <xdr:nvSpPr>
        <xdr:cNvPr id="91" name="楕円 90">
          <a:extLst>
            <a:ext uri="{FF2B5EF4-FFF2-40B4-BE49-F238E27FC236}">
              <a16:creationId xmlns:a16="http://schemas.microsoft.com/office/drawing/2014/main" id="{00000000-0008-0000-0400-00005B000000}"/>
            </a:ext>
          </a:extLst>
        </xdr:cNvPr>
        <xdr:cNvSpPr/>
      </xdr:nvSpPr>
      <xdr:spPr>
        <a:xfrm>
          <a:off x="2159000" y="707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128287</xdr:rowOff>
    </xdr:from>
    <xdr:ext cx="762000" cy="259045"/>
    <xdr:sp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715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87630</xdr:rowOff>
    </xdr:from>
    <xdr:to>
      <xdr:col>6</xdr:col>
      <xdr:colOff>171450</xdr:colOff>
      <xdr:row>42</xdr:row>
      <xdr:rowOff>17780</xdr:rowOff>
    </xdr:to>
    <xdr:sp textlink="">
      <xdr:nvSpPr>
        <xdr:cNvPr id="93" name="楕円 92">
          <a:extLst>
            <a:ext uri="{FF2B5EF4-FFF2-40B4-BE49-F238E27FC236}">
              <a16:creationId xmlns:a16="http://schemas.microsoft.com/office/drawing/2014/main" id="{00000000-0008-0000-0400-00005D000000}"/>
            </a:ext>
          </a:extLst>
        </xdr:cNvPr>
        <xdr:cNvSpPr/>
      </xdr:nvSpPr>
      <xdr:spPr>
        <a:xfrm>
          <a:off x="1270000" y="711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42</xdr:row>
      <xdr:rowOff>2557</xdr:rowOff>
    </xdr:from>
    <xdr:ext cx="762000" cy="259045"/>
    <xdr:sp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720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光熱水費</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や燃料費の経常経費充当一般財源</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の増等によって</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物件費に係</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る経常収支比率は</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前年度に比べ</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0.5</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高くなった</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物件費の決算額は事業委託の推進などに伴い増加傾向にあることから、今後も引き続き必要性などを十分に検討し、見直しに努める。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167821</xdr:rowOff>
    </xdr:from>
    <xdr:to>
      <xdr:col>82</xdr:col>
      <xdr:colOff>107950</xdr:colOff>
      <xdr:row>14</xdr:row>
      <xdr:rowOff>50800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396671"/>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140806</xdr:rowOff>
    </xdr:from>
    <xdr:ext cx="762000" cy="259045"/>
    <xdr:sp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84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135164</xdr:rowOff>
    </xdr:from>
    <xdr:to>
      <xdr:col>78</xdr:col>
      <xdr:colOff>69850</xdr:colOff>
      <xdr:row>13</xdr:row>
      <xdr:rowOff>167821</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3640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135363</xdr:rowOff>
    </xdr:from>
    <xdr:ext cx="736600" cy="259045"/>
    <xdr:sp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135164</xdr:rowOff>
    </xdr:from>
    <xdr:to>
      <xdr:col>73</xdr:col>
      <xdr:colOff>180975</xdr:colOff>
      <xdr:row>13</xdr:row>
      <xdr:rowOff>156936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3640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146050</xdr:rowOff>
    </xdr:from>
    <xdr:to>
      <xdr:col>69</xdr:col>
      <xdr:colOff>92075</xdr:colOff>
      <xdr:row>13</xdr:row>
      <xdr:rowOff>156936</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3749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148970</xdr:rowOff>
    </xdr:from>
    <xdr:ext cx="762000" cy="259045"/>
    <xdr:sp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116313</xdr:rowOff>
    </xdr:from>
    <xdr:ext cx="762000" cy="259045"/>
    <xdr:sp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0</xdr:rowOff>
    </xdr:from>
    <xdr:to>
      <xdr:col>82</xdr:col>
      <xdr:colOff>158750</xdr:colOff>
      <xdr:row>14</xdr:row>
      <xdr:rowOff>101600</xdr:rowOff>
    </xdr:to>
    <xdr:sp textlink="">
      <xdr:nvSpPr>
        <xdr:cNvPr id="148" name="楕円 147">
          <a:extLst>
            <a:ext uri="{FF2B5EF4-FFF2-40B4-BE49-F238E27FC236}">
              <a16:creationId xmlns:a16="http://schemas.microsoft.com/office/drawing/2014/main" id="{00000000-0008-0000-0400-000094000000}"/>
            </a:ext>
          </a:extLst>
        </xdr:cNvPr>
        <xdr:cNvSpPr/>
      </xdr:nvSpPr>
      <xdr:spPr>
        <a:xfrm>
          <a:off x="164592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16527</xdr:rowOff>
    </xdr:from>
    <xdr:ext cx="762000" cy="259045"/>
    <xdr:sp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117021</xdr:rowOff>
    </xdr:from>
    <xdr:to>
      <xdr:col>78</xdr:col>
      <xdr:colOff>120650</xdr:colOff>
      <xdr:row>14</xdr:row>
      <xdr:rowOff>47171</xdr:rowOff>
    </xdr:to>
    <xdr:sp textlink="">
      <xdr:nvSpPr>
        <xdr:cNvPr id="150" name="楕円 149">
          <a:extLst>
            <a:ext uri="{FF2B5EF4-FFF2-40B4-BE49-F238E27FC236}">
              <a16:creationId xmlns:a16="http://schemas.microsoft.com/office/drawing/2014/main" id="{00000000-0008-0000-0400-000096000000}"/>
            </a:ext>
          </a:extLst>
        </xdr:cNvPr>
        <xdr:cNvSpPr/>
      </xdr:nvSpPr>
      <xdr:spPr>
        <a:xfrm>
          <a:off x="15621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57348</xdr:rowOff>
    </xdr:from>
    <xdr:ext cx="736600" cy="259045"/>
    <xdr:sp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114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84364</xdr:rowOff>
    </xdr:from>
    <xdr:to>
      <xdr:col>74</xdr:col>
      <xdr:colOff>31750</xdr:colOff>
      <xdr:row>14</xdr:row>
      <xdr:rowOff>14514</xdr:rowOff>
    </xdr:to>
    <xdr:sp textlink="">
      <xdr:nvSpPr>
        <xdr:cNvPr id="152" name="楕円 151">
          <a:extLst>
            <a:ext uri="{FF2B5EF4-FFF2-40B4-BE49-F238E27FC236}">
              <a16:creationId xmlns:a16="http://schemas.microsoft.com/office/drawing/2014/main" id="{00000000-0008-0000-0400-000098000000}"/>
            </a:ext>
          </a:extLst>
        </xdr:cNvPr>
        <xdr:cNvSpPr/>
      </xdr:nvSpPr>
      <xdr:spPr>
        <a:xfrm>
          <a:off x="14732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24691</xdr:rowOff>
    </xdr:from>
    <xdr:ext cx="762000" cy="259045"/>
    <xdr:sp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106136</xdr:rowOff>
    </xdr:from>
    <xdr:to>
      <xdr:col>69</xdr:col>
      <xdr:colOff>142875</xdr:colOff>
      <xdr:row>14</xdr:row>
      <xdr:rowOff>36286</xdr:rowOff>
    </xdr:to>
    <xdr:sp textlink="">
      <xdr:nvSpPr>
        <xdr:cNvPr id="154" name="楕円 153">
          <a:extLst>
            <a:ext uri="{FF2B5EF4-FFF2-40B4-BE49-F238E27FC236}">
              <a16:creationId xmlns:a16="http://schemas.microsoft.com/office/drawing/2014/main" id="{00000000-0008-0000-0400-00009A000000}"/>
            </a:ext>
          </a:extLst>
        </xdr:cNvPr>
        <xdr:cNvSpPr/>
      </xdr:nvSpPr>
      <xdr:spPr>
        <a:xfrm>
          <a:off x="13843000" y="23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46463</xdr:rowOff>
    </xdr:from>
    <xdr:ext cx="762000" cy="259045"/>
    <xdr:sp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10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95250</xdr:rowOff>
    </xdr:from>
    <xdr:to>
      <xdr:col>65</xdr:col>
      <xdr:colOff>53975</xdr:colOff>
      <xdr:row>14</xdr:row>
      <xdr:rowOff>25400</xdr:rowOff>
    </xdr:to>
    <xdr:sp textlink="">
      <xdr:nvSpPr>
        <xdr:cNvPr id="156" name="楕円 155">
          <a:extLst>
            <a:ext uri="{FF2B5EF4-FFF2-40B4-BE49-F238E27FC236}">
              <a16:creationId xmlns:a16="http://schemas.microsoft.com/office/drawing/2014/main" id="{00000000-0008-0000-0400-00009C000000}"/>
            </a:ext>
          </a:extLst>
        </xdr:cNvPr>
        <xdr:cNvSpPr/>
      </xdr:nvSpPr>
      <xdr:spPr>
        <a:xfrm>
          <a:off x="12954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35577</xdr:rowOff>
    </xdr:from>
    <xdr:ext cx="762000" cy="259045"/>
    <xdr:sp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子ども・子育て支援教育保育等給付費や</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地域生活支援事業</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経常経費充当一般財源の</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減により、扶助費に係る経常</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収支比率</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は前年</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度と比べ</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ポイント低くなっている</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今後も市の単独事業については費用対効果等を検証し、見直しを行うなど、扶助費の抑制に努め</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ていくが、高齢化の進行等に伴い社会保障費が増となることで扶助費も増加していくことが予想される。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57150</xdr:rowOff>
    </xdr:from>
    <xdr:to>
      <xdr:col>24</xdr:col>
      <xdr:colOff>25400</xdr:colOff>
      <xdr:row>57</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829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58</xdr:row>
      <xdr:rowOff>88900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8425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88900</xdr:rowOff>
    </xdr:from>
    <xdr:to>
      <xdr:col>15</xdr:col>
      <xdr:colOff>98425</xdr:colOff>
      <xdr:row>58</xdr:row>
      <xdr:rowOff>127000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1003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xdr:rowOff>
    </xdr:from>
    <xdr:to>
      <xdr:col>11</xdr:col>
      <xdr:colOff>9525</xdr:colOff>
      <xdr:row>58</xdr:row>
      <xdr:rowOff>127000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956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22877</xdr:rowOff>
    </xdr:from>
    <xdr:ext cx="762000" cy="259045"/>
    <xdr:sp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6350</xdr:rowOff>
    </xdr:from>
    <xdr:to>
      <xdr:col>24</xdr:col>
      <xdr:colOff>76200</xdr:colOff>
      <xdr:row>57</xdr:row>
      <xdr:rowOff>107950</xdr:rowOff>
    </xdr:to>
    <xdr:sp textlink="">
      <xdr:nvSpPr>
        <xdr:cNvPr id="209" name="楕円 208">
          <a:extLst>
            <a:ext uri="{FF2B5EF4-FFF2-40B4-BE49-F238E27FC236}">
              <a16:creationId xmlns:a16="http://schemas.microsoft.com/office/drawing/2014/main" id="{00000000-0008-0000-0400-0000D1000000}"/>
            </a:ext>
          </a:extLst>
        </xdr:cNvPr>
        <xdr:cNvSpPr/>
      </xdr:nvSpPr>
      <xdr:spPr>
        <a:xfrm>
          <a:off x="47752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149877</xdr:rowOff>
    </xdr:from>
    <xdr:ext cx="762000" cy="259045"/>
    <xdr:sp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textlink="">
      <xdr:nvSpPr>
        <xdr:cNvPr id="211" name="楕円 210">
          <a:extLst>
            <a:ext uri="{FF2B5EF4-FFF2-40B4-BE49-F238E27FC236}">
              <a16:creationId xmlns:a16="http://schemas.microsoft.com/office/drawing/2014/main" id="{00000000-0008-0000-0400-0000D3000000}"/>
            </a:ext>
          </a:extLst>
        </xdr:cNvPr>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38100</xdr:rowOff>
    </xdr:from>
    <xdr:to>
      <xdr:col>15</xdr:col>
      <xdr:colOff>149225</xdr:colOff>
      <xdr:row>58</xdr:row>
      <xdr:rowOff>139700</xdr:rowOff>
    </xdr:to>
    <xdr:sp textlink="">
      <xdr:nvSpPr>
        <xdr:cNvPr id="213" name="楕円 212">
          <a:extLst>
            <a:ext uri="{FF2B5EF4-FFF2-40B4-BE49-F238E27FC236}">
              <a16:creationId xmlns:a16="http://schemas.microsoft.com/office/drawing/2014/main" id="{00000000-0008-0000-0400-0000D5000000}"/>
            </a:ext>
          </a:extLst>
        </xdr:cNvPr>
        <xdr:cNvSpPr/>
      </xdr:nvSpPr>
      <xdr:spPr>
        <a:xfrm>
          <a:off x="3048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124477</xdr:rowOff>
    </xdr:from>
    <xdr:ext cx="762000" cy="259045"/>
    <xdr:sp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76200</xdr:rowOff>
    </xdr:from>
    <xdr:to>
      <xdr:col>11</xdr:col>
      <xdr:colOff>60325</xdr:colOff>
      <xdr:row>59</xdr:row>
      <xdr:rowOff>6350</xdr:rowOff>
    </xdr:to>
    <xdr:sp textlink="">
      <xdr:nvSpPr>
        <xdr:cNvPr id="215" name="楕円 214">
          <a:extLst>
            <a:ext uri="{FF2B5EF4-FFF2-40B4-BE49-F238E27FC236}">
              <a16:creationId xmlns:a16="http://schemas.microsoft.com/office/drawing/2014/main" id="{00000000-0008-0000-0400-0000D7000000}"/>
            </a:ext>
          </a:extLst>
        </xdr:cNvPr>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textlink="">
      <xdr:nvSpPr>
        <xdr:cNvPr id="217" name="楕円 216">
          <a:extLst>
            <a:ext uri="{FF2B5EF4-FFF2-40B4-BE49-F238E27FC236}">
              <a16:creationId xmlns:a16="http://schemas.microsoft.com/office/drawing/2014/main" id="{00000000-0008-0000-0400-0000D9000000}"/>
            </a:ext>
          </a:extLst>
        </xdr:cNvPr>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維持補修費に係る経常収支比率は前年度</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と同じで</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繰出金に係る経常収支比率は前年度に比べ</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0.2</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ポイント高くなっている。繰出金については</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後期高齢者医療特別会計や国民健康保険特別会計</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繰</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出金の</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経常経費充当一般財源の増によるものである</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特別会計への繰出金が一般会計の財政状況に影響を与えていることから、引き続き歳入の確保に努めるとともに、歳出削減に努める。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92710</xdr:rowOff>
    </xdr:from>
    <xdr:to>
      <xdr:col>82</xdr:col>
      <xdr:colOff>107950</xdr:colOff>
      <xdr:row>57</xdr:row>
      <xdr:rowOff>107950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8653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92710</xdr:rowOff>
    </xdr:from>
    <xdr:to>
      <xdr:col>78</xdr:col>
      <xdr:colOff>69850</xdr:colOff>
      <xdr:row>57</xdr:row>
      <xdr:rowOff>168910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8653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168910</xdr:rowOff>
    </xdr:from>
    <xdr:to>
      <xdr:col>73</xdr:col>
      <xdr:colOff>180975</xdr:colOff>
      <xdr:row>59</xdr:row>
      <xdr:rowOff>115570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94156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107950</xdr:rowOff>
    </xdr:from>
    <xdr:to>
      <xdr:col>69</xdr:col>
      <xdr:colOff>92075</xdr:colOff>
      <xdr:row>59</xdr:row>
      <xdr:rowOff>115570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223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57150</xdr:rowOff>
    </xdr:from>
    <xdr:to>
      <xdr:col>82</xdr:col>
      <xdr:colOff>158750</xdr:colOff>
      <xdr:row>57</xdr:row>
      <xdr:rowOff>158750</xdr:rowOff>
    </xdr:to>
    <xdr:sp textlink="">
      <xdr:nvSpPr>
        <xdr:cNvPr id="270" name="楕円 269">
          <a:extLst>
            <a:ext uri="{FF2B5EF4-FFF2-40B4-BE49-F238E27FC236}">
              <a16:creationId xmlns:a16="http://schemas.microsoft.com/office/drawing/2014/main" id="{00000000-0008-0000-0400-00000E010000}"/>
            </a:ext>
          </a:extLst>
        </xdr:cNvPr>
        <xdr:cNvSpPr/>
      </xdr:nvSpPr>
      <xdr:spPr>
        <a:xfrm>
          <a:off x="16459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29227</xdr:rowOff>
    </xdr:from>
    <xdr:ext cx="762000" cy="259045"/>
    <xdr:sp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41910</xdr:rowOff>
    </xdr:from>
    <xdr:to>
      <xdr:col>78</xdr:col>
      <xdr:colOff>120650</xdr:colOff>
      <xdr:row>57</xdr:row>
      <xdr:rowOff>143510</xdr:rowOff>
    </xdr:to>
    <xdr:sp textlink="">
      <xdr:nvSpPr>
        <xdr:cNvPr id="272" name="楕円 271">
          <a:extLst>
            <a:ext uri="{FF2B5EF4-FFF2-40B4-BE49-F238E27FC236}">
              <a16:creationId xmlns:a16="http://schemas.microsoft.com/office/drawing/2014/main" id="{00000000-0008-0000-0400-000010010000}"/>
            </a:ext>
          </a:extLst>
        </xdr:cNvPr>
        <xdr:cNvSpPr/>
      </xdr:nvSpPr>
      <xdr:spPr>
        <a:xfrm>
          <a:off x="15621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128287</xdr:rowOff>
    </xdr:from>
    <xdr:ext cx="736600" cy="259045"/>
    <xdr:sp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118110</xdr:rowOff>
    </xdr:from>
    <xdr:to>
      <xdr:col>74</xdr:col>
      <xdr:colOff>31750</xdr:colOff>
      <xdr:row>58</xdr:row>
      <xdr:rowOff>48260</xdr:rowOff>
    </xdr:to>
    <xdr:sp textlink="">
      <xdr:nvSpPr>
        <xdr:cNvPr id="274" name="楕円 273">
          <a:extLst>
            <a:ext uri="{FF2B5EF4-FFF2-40B4-BE49-F238E27FC236}">
              <a16:creationId xmlns:a16="http://schemas.microsoft.com/office/drawing/2014/main" id="{00000000-0008-0000-0400-000012010000}"/>
            </a:ext>
          </a:extLst>
        </xdr:cNvPr>
        <xdr:cNvSpPr/>
      </xdr:nvSpPr>
      <xdr:spPr>
        <a:xfrm>
          <a:off x="14732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33037</xdr:rowOff>
    </xdr:from>
    <xdr:ext cx="762000" cy="259045"/>
    <xdr:sp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64770</xdr:rowOff>
    </xdr:from>
    <xdr:to>
      <xdr:col>69</xdr:col>
      <xdr:colOff>142875</xdr:colOff>
      <xdr:row>59</xdr:row>
      <xdr:rowOff>166370</xdr:rowOff>
    </xdr:to>
    <xdr:sp textlink="">
      <xdr:nvSpPr>
        <xdr:cNvPr id="276" name="楕円 275">
          <a:extLst>
            <a:ext uri="{FF2B5EF4-FFF2-40B4-BE49-F238E27FC236}">
              <a16:creationId xmlns:a16="http://schemas.microsoft.com/office/drawing/2014/main" id="{00000000-0008-0000-0400-000014010000}"/>
            </a:ext>
          </a:extLst>
        </xdr:cNvPr>
        <xdr:cNvSpPr/>
      </xdr:nvSpPr>
      <xdr:spPr>
        <a:xfrm>
          <a:off x="13843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151147</xdr:rowOff>
    </xdr:from>
    <xdr:ext cx="762000" cy="259045"/>
    <xdr:sp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26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57150</xdr:rowOff>
    </xdr:from>
    <xdr:to>
      <xdr:col>65</xdr:col>
      <xdr:colOff>53975</xdr:colOff>
      <xdr:row>59</xdr:row>
      <xdr:rowOff>158750</xdr:rowOff>
    </xdr:to>
    <xdr:sp textlink="">
      <xdr:nvSpPr>
        <xdr:cNvPr id="278" name="楕円 277">
          <a:extLst>
            <a:ext uri="{FF2B5EF4-FFF2-40B4-BE49-F238E27FC236}">
              <a16:creationId xmlns:a16="http://schemas.microsoft.com/office/drawing/2014/main" id="{00000000-0008-0000-0400-000016010000}"/>
            </a:ext>
          </a:extLst>
        </xdr:cNvPr>
        <xdr:cNvSpPr/>
      </xdr:nvSpPr>
      <xdr:spPr>
        <a:xfrm>
          <a:off x="12954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143527</xdr:rowOff>
    </xdr:from>
    <xdr:ext cx="762000" cy="259045"/>
    <xdr:sp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補助費等は令和２年度から公共下水道事業が地方公営企業法適用となったことに伴い、同会計への繰出が「繰出金」から「補助費等」になったことなどにより増加している。令和４年度決算では南薩地区衛生管理組合への負担金の経常経費充当一般財源の増等</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によって、補助費等に係る</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経常収支比率</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は前年度に比べ</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0.6</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高くなった</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今後</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も公共下水道事業への繰出など一般財源による負担は大きいことが見込まれることから、</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市の単独補助金の必要性などを十分に検討し、見直しを進めていく。</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74422</xdr:rowOff>
    </xdr:from>
    <xdr:to>
      <xdr:col>82</xdr:col>
      <xdr:colOff>107950</xdr:colOff>
      <xdr:row>35</xdr:row>
      <xdr:rowOff>101854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07517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71137</xdr:rowOff>
    </xdr:from>
    <xdr:ext cx="762000" cy="259045"/>
    <xdr:sp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74422</xdr:rowOff>
    </xdr:from>
    <xdr:to>
      <xdr:col>78</xdr:col>
      <xdr:colOff>69850</xdr:colOff>
      <xdr:row>35</xdr:row>
      <xdr:rowOff>106426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0751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85852</xdr:rowOff>
    </xdr:from>
    <xdr:to>
      <xdr:col>73</xdr:col>
      <xdr:colOff>180975</xdr:colOff>
      <xdr:row>35</xdr:row>
      <xdr:rowOff>106426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5915152"/>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85852</xdr:rowOff>
    </xdr:from>
    <xdr:to>
      <xdr:col>69</xdr:col>
      <xdr:colOff>92075</xdr:colOff>
      <xdr:row>34</xdr:row>
      <xdr:rowOff>94996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59151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51054</xdr:rowOff>
    </xdr:from>
    <xdr:to>
      <xdr:col>82</xdr:col>
      <xdr:colOff>158750</xdr:colOff>
      <xdr:row>35</xdr:row>
      <xdr:rowOff>152654</xdr:rowOff>
    </xdr:to>
    <xdr:sp textlink="">
      <xdr:nvSpPr>
        <xdr:cNvPr id="328" name="楕円 327">
          <a:extLst>
            <a:ext uri="{FF2B5EF4-FFF2-40B4-BE49-F238E27FC236}">
              <a16:creationId xmlns:a16="http://schemas.microsoft.com/office/drawing/2014/main" id="{00000000-0008-0000-0400-000048010000}"/>
            </a:ext>
          </a:extLst>
        </xdr:cNvPr>
        <xdr:cNvSpPr/>
      </xdr:nvSpPr>
      <xdr:spPr>
        <a:xfrm>
          <a:off x="164592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67581</xdr:rowOff>
    </xdr:from>
    <xdr:ext cx="762000" cy="259045"/>
    <xdr:sp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8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23622</xdr:rowOff>
    </xdr:from>
    <xdr:to>
      <xdr:col>78</xdr:col>
      <xdr:colOff>120650</xdr:colOff>
      <xdr:row>35</xdr:row>
      <xdr:rowOff>125222</xdr:rowOff>
    </xdr:to>
    <xdr:sp textlink="">
      <xdr:nvSpPr>
        <xdr:cNvPr id="330" name="楕円 329">
          <a:extLst>
            <a:ext uri="{FF2B5EF4-FFF2-40B4-BE49-F238E27FC236}">
              <a16:creationId xmlns:a16="http://schemas.microsoft.com/office/drawing/2014/main" id="{00000000-0008-0000-0400-00004A010000}"/>
            </a:ext>
          </a:extLst>
        </xdr:cNvPr>
        <xdr:cNvSpPr/>
      </xdr:nvSpPr>
      <xdr:spPr>
        <a:xfrm>
          <a:off x="15621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135399</xdr:rowOff>
    </xdr:from>
    <xdr:ext cx="736600" cy="259045"/>
    <xdr:sp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79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55626</xdr:rowOff>
    </xdr:from>
    <xdr:to>
      <xdr:col>74</xdr:col>
      <xdr:colOff>31750</xdr:colOff>
      <xdr:row>35</xdr:row>
      <xdr:rowOff>157226</xdr:rowOff>
    </xdr:to>
    <xdr:sp textlink="">
      <xdr:nvSpPr>
        <xdr:cNvPr id="332" name="楕円 331">
          <a:extLst>
            <a:ext uri="{FF2B5EF4-FFF2-40B4-BE49-F238E27FC236}">
              <a16:creationId xmlns:a16="http://schemas.microsoft.com/office/drawing/2014/main" id="{00000000-0008-0000-0400-00004C010000}"/>
            </a:ext>
          </a:extLst>
        </xdr:cNvPr>
        <xdr:cNvSpPr/>
      </xdr:nvSpPr>
      <xdr:spPr>
        <a:xfrm>
          <a:off x="14732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167403</xdr:rowOff>
    </xdr:from>
    <xdr:ext cx="762000" cy="259045"/>
    <xdr:sp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35052</xdr:rowOff>
    </xdr:from>
    <xdr:to>
      <xdr:col>69</xdr:col>
      <xdr:colOff>142875</xdr:colOff>
      <xdr:row>34</xdr:row>
      <xdr:rowOff>136652</xdr:rowOff>
    </xdr:to>
    <xdr:sp textlink="">
      <xdr:nvSpPr>
        <xdr:cNvPr id="334" name="楕円 333">
          <a:extLst>
            <a:ext uri="{FF2B5EF4-FFF2-40B4-BE49-F238E27FC236}">
              <a16:creationId xmlns:a16="http://schemas.microsoft.com/office/drawing/2014/main" id="{00000000-0008-0000-0400-00004E010000}"/>
            </a:ext>
          </a:extLst>
        </xdr:cNvPr>
        <xdr:cNvSpPr/>
      </xdr:nvSpPr>
      <xdr:spPr>
        <a:xfrm>
          <a:off x="13843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146829</xdr:rowOff>
    </xdr:from>
    <xdr:ext cx="762000" cy="259045"/>
    <xdr:sp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44196</xdr:rowOff>
    </xdr:from>
    <xdr:to>
      <xdr:col>65</xdr:col>
      <xdr:colOff>53975</xdr:colOff>
      <xdr:row>34</xdr:row>
      <xdr:rowOff>145796</xdr:rowOff>
    </xdr:to>
    <xdr:sp textlink="">
      <xdr:nvSpPr>
        <xdr:cNvPr id="336" name="楕円 335">
          <a:extLst>
            <a:ext uri="{FF2B5EF4-FFF2-40B4-BE49-F238E27FC236}">
              <a16:creationId xmlns:a16="http://schemas.microsoft.com/office/drawing/2014/main" id="{00000000-0008-0000-0400-000050010000}"/>
            </a:ext>
          </a:extLst>
        </xdr:cNvPr>
        <xdr:cNvSpPr/>
      </xdr:nvSpPr>
      <xdr:spPr>
        <a:xfrm>
          <a:off x="12954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155973</xdr:rowOff>
    </xdr:from>
    <xdr:ext cx="762000" cy="259045"/>
    <xdr:sp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年度借入の過疎対策事業債の元金償還が始まり、過疎対策事業債の経常経費充当一般財源が増となったこと等により</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、公債費</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の経常収支比率が前年度に比べ</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0.7</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ポイント高くなった</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引き続き借入額の抑制や交付税措置率の高い有利な地方債の活用を図ることで公債費負担の軽減に努め</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ていくが、現在、整備しているごみ処理施設に係る借入額が多額となるため、公債費は増加傾向で推移していくことが予想される。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104140</xdr:rowOff>
    </xdr:from>
    <xdr:to>
      <xdr:col>24</xdr:col>
      <xdr:colOff>25400</xdr:colOff>
      <xdr:row>74</xdr:row>
      <xdr:rowOff>117475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279144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116857</xdr:rowOff>
    </xdr:from>
    <xdr:ext cx="762000" cy="259045"/>
    <xdr:sp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2804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104140</xdr:rowOff>
    </xdr:from>
    <xdr:to>
      <xdr:col>19</xdr:col>
      <xdr:colOff>187325</xdr:colOff>
      <xdr:row>74</xdr:row>
      <xdr:rowOff>123190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279144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38752</xdr:rowOff>
    </xdr:from>
    <xdr:ext cx="736600" cy="259045"/>
    <xdr:sp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2897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123190</xdr:rowOff>
    </xdr:from>
    <xdr:to>
      <xdr:col>15</xdr:col>
      <xdr:colOff>98425</xdr:colOff>
      <xdr:row>74</xdr:row>
      <xdr:rowOff>132715</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281049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50182</xdr:rowOff>
    </xdr:from>
    <xdr:ext cx="762000" cy="259045"/>
    <xdr:sp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2908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132715</xdr:rowOff>
    </xdr:from>
    <xdr:to>
      <xdr:col>11</xdr:col>
      <xdr:colOff>9525</xdr:colOff>
      <xdr:row>74</xdr:row>
      <xdr:rowOff>142240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282001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52087</xdr:rowOff>
    </xdr:from>
    <xdr:ext cx="762000" cy="259045"/>
    <xdr:sp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52087</xdr:rowOff>
    </xdr:from>
    <xdr:ext cx="762000" cy="259045"/>
    <xdr:sp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66675</xdr:rowOff>
    </xdr:from>
    <xdr:to>
      <xdr:col>24</xdr:col>
      <xdr:colOff>76200</xdr:colOff>
      <xdr:row>74</xdr:row>
      <xdr:rowOff>168275</xdr:rowOff>
    </xdr:to>
    <xdr:sp textlink="">
      <xdr:nvSpPr>
        <xdr:cNvPr id="388" name="楕円 387">
          <a:extLst>
            <a:ext uri="{FF2B5EF4-FFF2-40B4-BE49-F238E27FC236}">
              <a16:creationId xmlns:a16="http://schemas.microsoft.com/office/drawing/2014/main" id="{00000000-0008-0000-0400-000084010000}"/>
            </a:ext>
          </a:extLst>
        </xdr:cNvPr>
        <xdr:cNvSpPr/>
      </xdr:nvSpPr>
      <xdr:spPr>
        <a:xfrm>
          <a:off x="4775200" y="1275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146702</xdr:rowOff>
    </xdr:from>
    <xdr:ext cx="762000" cy="259045"/>
    <xdr:sp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66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53340</xdr:rowOff>
    </xdr:from>
    <xdr:to>
      <xdr:col>20</xdr:col>
      <xdr:colOff>38100</xdr:colOff>
      <xdr:row>74</xdr:row>
      <xdr:rowOff>154940</xdr:rowOff>
    </xdr:to>
    <xdr:sp textlink="">
      <xdr:nvSpPr>
        <xdr:cNvPr id="390" name="楕円 389">
          <a:extLst>
            <a:ext uri="{FF2B5EF4-FFF2-40B4-BE49-F238E27FC236}">
              <a16:creationId xmlns:a16="http://schemas.microsoft.com/office/drawing/2014/main" id="{00000000-0008-0000-0400-000086010000}"/>
            </a:ext>
          </a:extLst>
        </xdr:cNvPr>
        <xdr:cNvSpPr/>
      </xdr:nvSpPr>
      <xdr:spPr>
        <a:xfrm>
          <a:off x="3937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165117</xdr:rowOff>
    </xdr:from>
    <xdr:ext cx="736600" cy="259045"/>
    <xdr:sp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50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72390</xdr:rowOff>
    </xdr:from>
    <xdr:to>
      <xdr:col>15</xdr:col>
      <xdr:colOff>149225</xdr:colOff>
      <xdr:row>75</xdr:row>
      <xdr:rowOff>2540</xdr:rowOff>
    </xdr:to>
    <xdr:sp textlink="">
      <xdr:nvSpPr>
        <xdr:cNvPr id="392" name="楕円 391">
          <a:extLst>
            <a:ext uri="{FF2B5EF4-FFF2-40B4-BE49-F238E27FC236}">
              <a16:creationId xmlns:a16="http://schemas.microsoft.com/office/drawing/2014/main" id="{00000000-0008-0000-0400-000088010000}"/>
            </a:ext>
          </a:extLst>
        </xdr:cNvPr>
        <xdr:cNvSpPr/>
      </xdr:nvSpPr>
      <xdr:spPr>
        <a:xfrm>
          <a:off x="3048000" y="127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12717</xdr:rowOff>
    </xdr:from>
    <xdr:ext cx="762000" cy="259045"/>
    <xdr:sp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52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81915</xdr:rowOff>
    </xdr:from>
    <xdr:to>
      <xdr:col>11</xdr:col>
      <xdr:colOff>60325</xdr:colOff>
      <xdr:row>75</xdr:row>
      <xdr:rowOff>12065</xdr:rowOff>
    </xdr:to>
    <xdr:sp textlink="">
      <xdr:nvSpPr>
        <xdr:cNvPr id="394" name="楕円 393">
          <a:extLst>
            <a:ext uri="{FF2B5EF4-FFF2-40B4-BE49-F238E27FC236}">
              <a16:creationId xmlns:a16="http://schemas.microsoft.com/office/drawing/2014/main" id="{00000000-0008-0000-0400-00008A010000}"/>
            </a:ext>
          </a:extLst>
        </xdr:cNvPr>
        <xdr:cNvSpPr/>
      </xdr:nvSpPr>
      <xdr:spPr>
        <a:xfrm>
          <a:off x="2159000" y="1276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22242</xdr:rowOff>
    </xdr:from>
    <xdr:ext cx="762000" cy="259045"/>
    <xdr:sp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53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91440</xdr:rowOff>
    </xdr:from>
    <xdr:to>
      <xdr:col>6</xdr:col>
      <xdr:colOff>171450</xdr:colOff>
      <xdr:row>75</xdr:row>
      <xdr:rowOff>21590</xdr:rowOff>
    </xdr:to>
    <xdr:sp textlink="">
      <xdr:nvSpPr>
        <xdr:cNvPr id="396" name="楕円 395">
          <a:extLst>
            <a:ext uri="{FF2B5EF4-FFF2-40B4-BE49-F238E27FC236}">
              <a16:creationId xmlns:a16="http://schemas.microsoft.com/office/drawing/2014/main" id="{00000000-0008-0000-0400-00008C010000}"/>
            </a:ext>
          </a:extLst>
        </xdr:cNvPr>
        <xdr:cNvSpPr/>
      </xdr:nvSpPr>
      <xdr:spPr>
        <a:xfrm>
          <a:off x="1270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31767</xdr:rowOff>
    </xdr:from>
    <xdr:ext cx="762000" cy="259045"/>
    <xdr:sp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公債費以外の経常収支比率は前年度に比べ</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3.1</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高くなっているが</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、類似団体平均</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よりは</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低くなっている。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各性質別の分析については前述のとおりであるが、人件費、扶助費、</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その他（維持補修費及び繰出金）</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が類似団体平均より高くなっている。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152146</xdr:rowOff>
    </xdr:from>
    <xdr:to>
      <xdr:col>82</xdr:col>
      <xdr:colOff>107950</xdr:colOff>
      <xdr:row>76</xdr:row>
      <xdr:rowOff>122428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010896"/>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57421</xdr:rowOff>
    </xdr:from>
    <xdr:ext cx="762000" cy="259045"/>
    <xdr:sp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087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152146</xdr:rowOff>
    </xdr:from>
    <xdr:to>
      <xdr:col>78</xdr:col>
      <xdr:colOff>69850</xdr:colOff>
      <xdr:row>77</xdr:row>
      <xdr:rowOff>115570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010896"/>
          <a:ext cx="889000" cy="30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48277</xdr:rowOff>
    </xdr:from>
    <xdr:ext cx="736600" cy="259045"/>
    <xdr:sp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115570</xdr:rowOff>
    </xdr:from>
    <xdr:to>
      <xdr:col>73</xdr:col>
      <xdr:colOff>180975</xdr:colOff>
      <xdr:row>78</xdr:row>
      <xdr:rowOff>3556</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3172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161289</xdr:rowOff>
    </xdr:from>
    <xdr:to>
      <xdr:col>69</xdr:col>
      <xdr:colOff>92075</xdr:colOff>
      <xdr:row>78</xdr:row>
      <xdr:rowOff>3556</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36293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75963</xdr:rowOff>
    </xdr:from>
    <xdr:ext cx="762000" cy="259045"/>
    <xdr:sp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71628</xdr:rowOff>
    </xdr:from>
    <xdr:to>
      <xdr:col>82</xdr:col>
      <xdr:colOff>158750</xdr:colOff>
      <xdr:row>77</xdr:row>
      <xdr:rowOff>1778</xdr:rowOff>
    </xdr:to>
    <xdr:sp textlink="">
      <xdr:nvSpPr>
        <xdr:cNvPr id="447" name="楕円 446">
          <a:extLst>
            <a:ext uri="{FF2B5EF4-FFF2-40B4-BE49-F238E27FC236}">
              <a16:creationId xmlns:a16="http://schemas.microsoft.com/office/drawing/2014/main" id="{00000000-0008-0000-0400-0000BF010000}"/>
            </a:ext>
          </a:extLst>
        </xdr:cNvPr>
        <xdr:cNvSpPr/>
      </xdr:nvSpPr>
      <xdr:spPr>
        <a:xfrm>
          <a:off x="164592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88155</xdr:rowOff>
    </xdr:from>
    <xdr:ext cx="762000" cy="259045"/>
    <xdr:sp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94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101346</xdr:rowOff>
    </xdr:from>
    <xdr:to>
      <xdr:col>78</xdr:col>
      <xdr:colOff>120650</xdr:colOff>
      <xdr:row>76</xdr:row>
      <xdr:rowOff>31496</xdr:rowOff>
    </xdr:to>
    <xdr:sp textlink="">
      <xdr:nvSpPr>
        <xdr:cNvPr id="449" name="楕円 448">
          <a:extLst>
            <a:ext uri="{FF2B5EF4-FFF2-40B4-BE49-F238E27FC236}">
              <a16:creationId xmlns:a16="http://schemas.microsoft.com/office/drawing/2014/main" id="{00000000-0008-0000-0400-0000C1010000}"/>
            </a:ext>
          </a:extLst>
        </xdr:cNvPr>
        <xdr:cNvSpPr/>
      </xdr:nvSpPr>
      <xdr:spPr>
        <a:xfrm>
          <a:off x="15621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41673</xdr:rowOff>
    </xdr:from>
    <xdr:ext cx="736600" cy="259045"/>
    <xdr:sp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728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64770</xdr:rowOff>
    </xdr:from>
    <xdr:to>
      <xdr:col>74</xdr:col>
      <xdr:colOff>31750</xdr:colOff>
      <xdr:row>77</xdr:row>
      <xdr:rowOff>166370</xdr:rowOff>
    </xdr:to>
    <xdr:sp textlink="">
      <xdr:nvSpPr>
        <xdr:cNvPr id="451" name="楕円 450">
          <a:extLst>
            <a:ext uri="{FF2B5EF4-FFF2-40B4-BE49-F238E27FC236}">
              <a16:creationId xmlns:a16="http://schemas.microsoft.com/office/drawing/2014/main" id="{00000000-0008-0000-0400-0000C3010000}"/>
            </a:ext>
          </a:extLst>
        </xdr:cNvPr>
        <xdr:cNvSpPr/>
      </xdr:nvSpPr>
      <xdr:spPr>
        <a:xfrm>
          <a:off x="14732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151147</xdr:rowOff>
    </xdr:from>
    <xdr:ext cx="762000" cy="259045"/>
    <xdr:sp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124206</xdr:rowOff>
    </xdr:from>
    <xdr:to>
      <xdr:col>69</xdr:col>
      <xdr:colOff>142875</xdr:colOff>
      <xdr:row>78</xdr:row>
      <xdr:rowOff>54356</xdr:rowOff>
    </xdr:to>
    <xdr:sp textlink="">
      <xdr:nvSpPr>
        <xdr:cNvPr id="453" name="楕円 452">
          <a:extLst>
            <a:ext uri="{FF2B5EF4-FFF2-40B4-BE49-F238E27FC236}">
              <a16:creationId xmlns:a16="http://schemas.microsoft.com/office/drawing/2014/main" id="{00000000-0008-0000-0400-0000C5010000}"/>
            </a:ext>
          </a:extLst>
        </xdr:cNvPr>
        <xdr:cNvSpPr/>
      </xdr:nvSpPr>
      <xdr:spPr>
        <a:xfrm>
          <a:off x="13843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39133</xdr:rowOff>
    </xdr:from>
    <xdr:ext cx="762000" cy="259045"/>
    <xdr:sp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110489</xdr:rowOff>
    </xdr:from>
    <xdr:to>
      <xdr:col>65</xdr:col>
      <xdr:colOff>53975</xdr:colOff>
      <xdr:row>78</xdr:row>
      <xdr:rowOff>40639</xdr:rowOff>
    </xdr:to>
    <xdr:sp textlink="">
      <xdr:nvSpPr>
        <xdr:cNvPr id="455" name="楕円 454">
          <a:extLst>
            <a:ext uri="{FF2B5EF4-FFF2-40B4-BE49-F238E27FC236}">
              <a16:creationId xmlns:a16="http://schemas.microsoft.com/office/drawing/2014/main" id="{00000000-0008-0000-0400-0000C7010000}"/>
            </a:ext>
          </a:extLst>
        </xdr:cNvPr>
        <xdr:cNvSpPr/>
      </xdr:nvSpPr>
      <xdr:spPr>
        <a:xfrm>
          <a:off x="12954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25416</xdr:rowOff>
    </xdr:from>
    <xdr:ext cx="762000" cy="259045"/>
    <xdr:sp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鹿児島県枕崎市</a:t>
          </a:r>
        </a:p>
      </xdr:txBody>
    </xdr:sp>
    <xdr:clientData/>
  </xdr:twoCellAnchor>
  <xdr:twoCellAnchor>
    <xdr:from>
      <xdr:col>39</xdr:col>
      <xdr:colOff>1066800</xdr:colOff>
      <xdr:row>0</xdr:row>
      <xdr:rowOff>0</xdr:rowOff>
    </xdr:from>
    <xdr:to>
      <xdr:col>41</xdr:col>
      <xdr:colOff>501650</xdr:colOff>
      <xdr:row>2</xdr:row>
      <xdr:rowOff>38100</xdr:rowOff>
    </xdr:to>
    <xdr:sp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102377</xdr:rowOff>
    </xdr:from>
    <xdr:to>
      <xdr:col>29</xdr:col>
      <xdr:colOff>127000</xdr:colOff>
      <xdr:row>17</xdr:row>
      <xdr:rowOff>115777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64652"/>
          <a:ext cx="647700" cy="13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9560</xdr:rowOff>
    </xdr:from>
    <xdr:ext cx="762000" cy="259045"/>
    <xdr:sp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00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101571</xdr:rowOff>
    </xdr:from>
    <xdr:to>
      <xdr:col>26</xdr:col>
      <xdr:colOff>50800</xdr:colOff>
      <xdr:row>17</xdr:row>
      <xdr:rowOff>115777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063846"/>
          <a:ext cx="698500" cy="14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116469</xdr:rowOff>
    </xdr:from>
    <xdr:ext cx="736600" cy="259045"/>
    <xdr:sp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35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101571</xdr:rowOff>
    </xdr:from>
    <xdr:to>
      <xdr:col>22</xdr:col>
      <xdr:colOff>114300</xdr:colOff>
      <xdr:row>17</xdr:row>
      <xdr:rowOff>154312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63846"/>
          <a:ext cx="698500" cy="527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161710</xdr:rowOff>
    </xdr:from>
    <xdr:ext cx="762000" cy="259045"/>
    <xdr:sp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8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154312</xdr:rowOff>
    </xdr:from>
    <xdr:to>
      <xdr:col>18</xdr:col>
      <xdr:colOff>177800</xdr:colOff>
      <xdr:row>18</xdr:row>
      <xdr:rowOff>1934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16587"/>
          <a:ext cx="698500" cy="190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22547</xdr:rowOff>
    </xdr:from>
    <xdr:ext cx="762000" cy="259045"/>
    <xdr:sp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1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40051</xdr:rowOff>
    </xdr:from>
    <xdr:ext cx="762000" cy="259045"/>
    <xdr:sp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3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51577</xdr:rowOff>
    </xdr:from>
    <xdr:to>
      <xdr:col>29</xdr:col>
      <xdr:colOff>177800</xdr:colOff>
      <xdr:row>17</xdr:row>
      <xdr:rowOff>153177</xdr:rowOff>
    </xdr:to>
    <xdr:sp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13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23654</xdr:rowOff>
    </xdr:from>
    <xdr:ext cx="762000" cy="259045"/>
    <xdr:sp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98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64977</xdr:rowOff>
    </xdr:from>
    <xdr:to>
      <xdr:col>26</xdr:col>
      <xdr:colOff>101600</xdr:colOff>
      <xdr:row>17</xdr:row>
      <xdr:rowOff>166577</xdr:rowOff>
    </xdr:to>
    <xdr:sp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27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151354</xdr:rowOff>
    </xdr:from>
    <xdr:ext cx="736600" cy="259045"/>
    <xdr:sp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113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50771</xdr:rowOff>
    </xdr:from>
    <xdr:to>
      <xdr:col>22</xdr:col>
      <xdr:colOff>165100</xdr:colOff>
      <xdr:row>17</xdr:row>
      <xdr:rowOff>152371</xdr:rowOff>
    </xdr:to>
    <xdr:sp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13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137148</xdr:rowOff>
    </xdr:from>
    <xdr:ext cx="762000" cy="259045"/>
    <xdr:sp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099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103512</xdr:rowOff>
    </xdr:from>
    <xdr:to>
      <xdr:col>19</xdr:col>
      <xdr:colOff>38100</xdr:colOff>
      <xdr:row>18</xdr:row>
      <xdr:rowOff>33662</xdr:rowOff>
    </xdr:to>
    <xdr:sp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65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18439</xdr:rowOff>
    </xdr:from>
    <xdr:ext cx="762000" cy="259045"/>
    <xdr:sp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15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122584</xdr:rowOff>
    </xdr:from>
    <xdr:to>
      <xdr:col>15</xdr:col>
      <xdr:colOff>101600</xdr:colOff>
      <xdr:row>18</xdr:row>
      <xdr:rowOff>52734</xdr:rowOff>
    </xdr:to>
    <xdr:sp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84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37511</xdr:rowOff>
    </xdr:from>
    <xdr:ext cx="762000" cy="259045"/>
    <xdr:sp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17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4452</xdr:rowOff>
    </xdr:from>
    <xdr:to>
      <xdr:col>29</xdr:col>
      <xdr:colOff>127000</xdr:colOff>
      <xdr:row>38</xdr:row>
      <xdr:rowOff>6052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472052"/>
          <a:ext cx="647700" cy="1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119919</xdr:rowOff>
    </xdr:from>
    <xdr:ext cx="762000" cy="259045"/>
    <xdr:sp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24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3053</xdr:rowOff>
    </xdr:from>
    <xdr:to>
      <xdr:col>26</xdr:col>
      <xdr:colOff>50800</xdr:colOff>
      <xdr:row>38</xdr:row>
      <xdr:rowOff>4452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470653"/>
          <a:ext cx="698500" cy="1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47800</xdr:rowOff>
    </xdr:from>
    <xdr:ext cx="736600" cy="259045"/>
    <xdr:sp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72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1030</xdr:rowOff>
    </xdr:from>
    <xdr:to>
      <xdr:col>22</xdr:col>
      <xdr:colOff>114300</xdr:colOff>
      <xdr:row>38</xdr:row>
      <xdr:rowOff>3053</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468630"/>
          <a:ext cx="698500" cy="2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54410</xdr:rowOff>
    </xdr:from>
    <xdr:ext cx="762000" cy="259045"/>
    <xdr:sp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79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336001</xdr:rowOff>
    </xdr:from>
    <xdr:to>
      <xdr:col>18</xdr:col>
      <xdr:colOff>177800</xdr:colOff>
      <xdr:row>38</xdr:row>
      <xdr:rowOff>1030</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460701"/>
          <a:ext cx="698500" cy="79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51804</xdr:rowOff>
    </xdr:from>
    <xdr:ext cx="762000" cy="259045"/>
    <xdr:sp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7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51701</xdr:rowOff>
    </xdr:from>
    <xdr:ext cx="762000" cy="259045"/>
    <xdr:sp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298152</xdr:rowOff>
    </xdr:from>
    <xdr:to>
      <xdr:col>29</xdr:col>
      <xdr:colOff>177800</xdr:colOff>
      <xdr:row>38</xdr:row>
      <xdr:rowOff>56852</xdr:rowOff>
    </xdr:to>
    <xdr:sp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422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270229</xdr:rowOff>
    </xdr:from>
    <xdr:ext cx="762000" cy="259045"/>
    <xdr:sp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39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296552</xdr:rowOff>
    </xdr:from>
    <xdr:to>
      <xdr:col>26</xdr:col>
      <xdr:colOff>101600</xdr:colOff>
      <xdr:row>38</xdr:row>
      <xdr:rowOff>55252</xdr:rowOff>
    </xdr:to>
    <xdr:sp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421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40029</xdr:rowOff>
    </xdr:from>
    <xdr:ext cx="736600" cy="259045"/>
    <xdr:sp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507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295153</xdr:rowOff>
    </xdr:from>
    <xdr:to>
      <xdr:col>22</xdr:col>
      <xdr:colOff>165100</xdr:colOff>
      <xdr:row>38</xdr:row>
      <xdr:rowOff>53853</xdr:rowOff>
    </xdr:to>
    <xdr:sp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419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38630</xdr:rowOff>
    </xdr:from>
    <xdr:ext cx="762000" cy="259045"/>
    <xdr:sp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506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293130</xdr:rowOff>
    </xdr:from>
    <xdr:to>
      <xdr:col>19</xdr:col>
      <xdr:colOff>38100</xdr:colOff>
      <xdr:row>38</xdr:row>
      <xdr:rowOff>51830</xdr:rowOff>
    </xdr:to>
    <xdr:sp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417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36607</xdr:rowOff>
    </xdr:from>
    <xdr:ext cx="762000" cy="259045"/>
    <xdr:sp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5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285201</xdr:rowOff>
    </xdr:from>
    <xdr:to>
      <xdr:col>15</xdr:col>
      <xdr:colOff>101600</xdr:colOff>
      <xdr:row>38</xdr:row>
      <xdr:rowOff>43901</xdr:rowOff>
    </xdr:to>
    <xdr:sp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409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28678</xdr:rowOff>
    </xdr:from>
    <xdr:ext cx="762000" cy="259045"/>
    <xdr:sp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496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鹿児島県枕崎市</a:t>
          </a:r>
        </a:p>
      </xdr:txBody>
    </xdr:sp>
    <xdr:clientData/>
  </xdr:twoCellAnchor>
  <xdr:twoCellAnchor>
    <xdr:from>
      <xdr:col>85</xdr:col>
      <xdr:colOff>63500</xdr:colOff>
      <xdr:row>1</xdr:row>
      <xdr:rowOff>19050</xdr:rowOff>
    </xdr:from>
    <xdr:to>
      <xdr:col>99</xdr:col>
      <xdr:colOff>57150</xdr:colOff>
      <xdr:row>4</xdr:row>
      <xdr:rowOff>63500</xdr:rowOff>
    </xdr:to>
    <xdr:sp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19,715
19,279
74.78
15,819,938
15,028,076
782,058
6,359,339
11,356,886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73800</xdr:rowOff>
    </xdr:from>
    <xdr:to>
      <xdr:col>24</xdr:col>
      <xdr:colOff>63500</xdr:colOff>
      <xdr:row>35</xdr:row>
      <xdr:rowOff>97447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74550"/>
          <a:ext cx="838200" cy="2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82326</xdr:rowOff>
    </xdr:from>
    <xdr:ext cx="599010" cy="259045"/>
    <xdr:sp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83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90119</xdr:rowOff>
    </xdr:from>
    <xdr:to>
      <xdr:col>19</xdr:col>
      <xdr:colOff>177800</xdr:colOff>
      <xdr:row>35</xdr:row>
      <xdr:rowOff>97447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090869"/>
          <a:ext cx="889000" cy="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33990</xdr:rowOff>
    </xdr:from>
    <xdr:ext cx="599010" cy="259045"/>
    <xdr:sp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0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90119</xdr:rowOff>
    </xdr:from>
    <xdr:to>
      <xdr:col>15</xdr:col>
      <xdr:colOff>50800</xdr:colOff>
      <xdr:row>35</xdr:row>
      <xdr:rowOff>140488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090869"/>
          <a:ext cx="889000" cy="5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90479</xdr:rowOff>
    </xdr:from>
    <xdr:ext cx="599010" cy="259045"/>
    <xdr:sp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140488</xdr:rowOff>
    </xdr:from>
    <xdr:to>
      <xdr:col>10</xdr:col>
      <xdr:colOff>114300</xdr:colOff>
      <xdr:row>35</xdr:row>
      <xdr:rowOff>161074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41238"/>
          <a:ext cx="889000" cy="2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40492</xdr:rowOff>
    </xdr:from>
    <xdr:ext cx="534377" cy="259045"/>
    <xdr:sp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43019</xdr:rowOff>
    </xdr:from>
    <xdr:ext cx="534377" cy="259045"/>
    <xdr:sp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23000</xdr:rowOff>
    </xdr:from>
    <xdr:to>
      <xdr:col>24</xdr:col>
      <xdr:colOff>114300</xdr:colOff>
      <xdr:row>35</xdr:row>
      <xdr:rowOff>124600</xdr:rowOff>
    </xdr:to>
    <xdr:sp textlink="">
      <xdr:nvSpPr>
        <xdr:cNvPr id="80" name="楕円 79">
          <a:extLst>
            <a:ext uri="{FF2B5EF4-FFF2-40B4-BE49-F238E27FC236}">
              <a16:creationId xmlns:a16="http://schemas.microsoft.com/office/drawing/2014/main" id="{00000000-0008-0000-0600-000050000000}"/>
            </a:ext>
          </a:extLst>
        </xdr:cNvPr>
        <xdr:cNvSpPr/>
      </xdr:nvSpPr>
      <xdr:spPr>
        <a:xfrm>
          <a:off x="4584700" y="602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45877</xdr:rowOff>
    </xdr:from>
    <xdr:ext cx="599010" cy="259045"/>
    <xdr:sp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875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46647</xdr:rowOff>
    </xdr:from>
    <xdr:to>
      <xdr:col>20</xdr:col>
      <xdr:colOff>38100</xdr:colOff>
      <xdr:row>35</xdr:row>
      <xdr:rowOff>148247</xdr:rowOff>
    </xdr:to>
    <xdr:sp textlink="">
      <xdr:nvSpPr>
        <xdr:cNvPr id="82" name="楕円 81">
          <a:extLst>
            <a:ext uri="{FF2B5EF4-FFF2-40B4-BE49-F238E27FC236}">
              <a16:creationId xmlns:a16="http://schemas.microsoft.com/office/drawing/2014/main" id="{00000000-0008-0000-0600-000052000000}"/>
            </a:ext>
          </a:extLst>
        </xdr:cNvPr>
        <xdr:cNvSpPr/>
      </xdr:nvSpPr>
      <xdr:spPr>
        <a:xfrm>
          <a:off x="3746500" y="604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164774</xdr:rowOff>
    </xdr:from>
    <xdr:ext cx="599010" cy="259045"/>
    <xdr:sp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822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39319</xdr:rowOff>
    </xdr:from>
    <xdr:to>
      <xdr:col>15</xdr:col>
      <xdr:colOff>101600</xdr:colOff>
      <xdr:row>35</xdr:row>
      <xdr:rowOff>140919</xdr:rowOff>
    </xdr:to>
    <xdr:sp textlink="">
      <xdr:nvSpPr>
        <xdr:cNvPr id="84" name="楕円 83">
          <a:extLst>
            <a:ext uri="{FF2B5EF4-FFF2-40B4-BE49-F238E27FC236}">
              <a16:creationId xmlns:a16="http://schemas.microsoft.com/office/drawing/2014/main" id="{00000000-0008-0000-0600-000054000000}"/>
            </a:ext>
          </a:extLst>
        </xdr:cNvPr>
        <xdr:cNvSpPr/>
      </xdr:nvSpPr>
      <xdr:spPr>
        <a:xfrm>
          <a:off x="2857500" y="604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157446</xdr:rowOff>
    </xdr:from>
    <xdr:ext cx="599010" cy="259045"/>
    <xdr:sp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815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89688</xdr:rowOff>
    </xdr:from>
    <xdr:to>
      <xdr:col>10</xdr:col>
      <xdr:colOff>165100</xdr:colOff>
      <xdr:row>36</xdr:row>
      <xdr:rowOff>19838</xdr:rowOff>
    </xdr:to>
    <xdr:sp textlink="">
      <xdr:nvSpPr>
        <xdr:cNvPr id="86" name="楕円 85">
          <a:extLst>
            <a:ext uri="{FF2B5EF4-FFF2-40B4-BE49-F238E27FC236}">
              <a16:creationId xmlns:a16="http://schemas.microsoft.com/office/drawing/2014/main" id="{00000000-0008-0000-0600-000056000000}"/>
            </a:ext>
          </a:extLst>
        </xdr:cNvPr>
        <xdr:cNvSpPr/>
      </xdr:nvSpPr>
      <xdr:spPr>
        <a:xfrm>
          <a:off x="1968500" y="609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36365</xdr:rowOff>
    </xdr:from>
    <xdr:ext cx="599010" cy="259045"/>
    <xdr:sp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86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110274</xdr:rowOff>
    </xdr:from>
    <xdr:to>
      <xdr:col>6</xdr:col>
      <xdr:colOff>38100</xdr:colOff>
      <xdr:row>36</xdr:row>
      <xdr:rowOff>40424</xdr:rowOff>
    </xdr:to>
    <xdr:sp textlink="">
      <xdr:nvSpPr>
        <xdr:cNvPr id="88" name="楕円 87">
          <a:extLst>
            <a:ext uri="{FF2B5EF4-FFF2-40B4-BE49-F238E27FC236}">
              <a16:creationId xmlns:a16="http://schemas.microsoft.com/office/drawing/2014/main" id="{00000000-0008-0000-0600-000058000000}"/>
            </a:ext>
          </a:extLst>
        </xdr:cNvPr>
        <xdr:cNvSpPr/>
      </xdr:nvSpPr>
      <xdr:spPr>
        <a:xfrm>
          <a:off x="1079500" y="611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56951</xdr:rowOff>
    </xdr:from>
    <xdr:ext cx="599010" cy="259045"/>
    <xdr:sp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88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65508</xdr:rowOff>
    </xdr:from>
    <xdr:to>
      <xdr:col>24</xdr:col>
      <xdr:colOff>63500</xdr:colOff>
      <xdr:row>58</xdr:row>
      <xdr:rowOff>84547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10009608"/>
          <a:ext cx="838200" cy="1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163761</xdr:rowOff>
    </xdr:from>
    <xdr:ext cx="599010" cy="259045"/>
    <xdr:sp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764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65508</xdr:rowOff>
    </xdr:from>
    <xdr:to>
      <xdr:col>19</xdr:col>
      <xdr:colOff>177800</xdr:colOff>
      <xdr:row>58</xdr:row>
      <xdr:rowOff>78986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10009608"/>
          <a:ext cx="889000" cy="1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98617</xdr:rowOff>
    </xdr:from>
    <xdr:ext cx="534377" cy="259045"/>
    <xdr:sp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69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78986</xdr:rowOff>
    </xdr:from>
    <xdr:to>
      <xdr:col>15</xdr:col>
      <xdr:colOff>50800</xdr:colOff>
      <xdr:row>58</xdr:row>
      <xdr:rowOff>111491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10023086"/>
          <a:ext cx="889000" cy="3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110363</xdr:rowOff>
    </xdr:from>
    <xdr:ext cx="534377" cy="259045"/>
    <xdr:sp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71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111491</xdr:rowOff>
    </xdr:from>
    <xdr:to>
      <xdr:col>10</xdr:col>
      <xdr:colOff>114300</xdr:colOff>
      <xdr:row>58</xdr:row>
      <xdr:rowOff>143856</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10055591"/>
          <a:ext cx="889000" cy="3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116802</xdr:rowOff>
    </xdr:from>
    <xdr:ext cx="534377" cy="259045"/>
    <xdr:sp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71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128857</xdr:rowOff>
    </xdr:from>
    <xdr:ext cx="534377" cy="259045"/>
    <xdr:sp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73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33747</xdr:rowOff>
    </xdr:from>
    <xdr:to>
      <xdr:col>24</xdr:col>
      <xdr:colOff>114300</xdr:colOff>
      <xdr:row>58</xdr:row>
      <xdr:rowOff>135347</xdr:rowOff>
    </xdr:to>
    <xdr:sp textlink="">
      <xdr:nvSpPr>
        <xdr:cNvPr id="137" name="楕円 136">
          <a:extLst>
            <a:ext uri="{FF2B5EF4-FFF2-40B4-BE49-F238E27FC236}">
              <a16:creationId xmlns:a16="http://schemas.microsoft.com/office/drawing/2014/main" id="{00000000-0008-0000-0600-000089000000}"/>
            </a:ext>
          </a:extLst>
        </xdr:cNvPr>
        <xdr:cNvSpPr/>
      </xdr:nvSpPr>
      <xdr:spPr>
        <a:xfrm>
          <a:off x="4584700" y="997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120124</xdr:rowOff>
    </xdr:from>
    <xdr:ext cx="534377" cy="259045"/>
    <xdr:sp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9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14708</xdr:rowOff>
    </xdr:from>
    <xdr:to>
      <xdr:col>20</xdr:col>
      <xdr:colOff>38100</xdr:colOff>
      <xdr:row>58</xdr:row>
      <xdr:rowOff>116308</xdr:rowOff>
    </xdr:to>
    <xdr:sp textlink="">
      <xdr:nvSpPr>
        <xdr:cNvPr id="139" name="楕円 138">
          <a:extLst>
            <a:ext uri="{FF2B5EF4-FFF2-40B4-BE49-F238E27FC236}">
              <a16:creationId xmlns:a16="http://schemas.microsoft.com/office/drawing/2014/main" id="{00000000-0008-0000-0600-00008B000000}"/>
            </a:ext>
          </a:extLst>
        </xdr:cNvPr>
        <xdr:cNvSpPr/>
      </xdr:nvSpPr>
      <xdr:spPr>
        <a:xfrm>
          <a:off x="3746500" y="995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107435</xdr:rowOff>
    </xdr:from>
    <xdr:ext cx="534377" cy="259045"/>
    <xdr:sp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05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28186</xdr:rowOff>
    </xdr:from>
    <xdr:to>
      <xdr:col>15</xdr:col>
      <xdr:colOff>101600</xdr:colOff>
      <xdr:row>58</xdr:row>
      <xdr:rowOff>129786</xdr:rowOff>
    </xdr:to>
    <xdr:sp textlink="">
      <xdr:nvSpPr>
        <xdr:cNvPr id="141" name="楕円 140">
          <a:extLst>
            <a:ext uri="{FF2B5EF4-FFF2-40B4-BE49-F238E27FC236}">
              <a16:creationId xmlns:a16="http://schemas.microsoft.com/office/drawing/2014/main" id="{00000000-0008-0000-0600-00008D000000}"/>
            </a:ext>
          </a:extLst>
        </xdr:cNvPr>
        <xdr:cNvSpPr/>
      </xdr:nvSpPr>
      <xdr:spPr>
        <a:xfrm>
          <a:off x="2857500" y="997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120913</xdr:rowOff>
    </xdr:from>
    <xdr:ext cx="534377" cy="259045"/>
    <xdr:sp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06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60691</xdr:rowOff>
    </xdr:from>
    <xdr:to>
      <xdr:col>10</xdr:col>
      <xdr:colOff>165100</xdr:colOff>
      <xdr:row>58</xdr:row>
      <xdr:rowOff>162291</xdr:rowOff>
    </xdr:to>
    <xdr:sp textlink="">
      <xdr:nvSpPr>
        <xdr:cNvPr id="143" name="楕円 142">
          <a:extLst>
            <a:ext uri="{FF2B5EF4-FFF2-40B4-BE49-F238E27FC236}">
              <a16:creationId xmlns:a16="http://schemas.microsoft.com/office/drawing/2014/main" id="{00000000-0008-0000-0600-00008F000000}"/>
            </a:ext>
          </a:extLst>
        </xdr:cNvPr>
        <xdr:cNvSpPr/>
      </xdr:nvSpPr>
      <xdr:spPr>
        <a:xfrm>
          <a:off x="1968500" y="1000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153418</xdr:rowOff>
    </xdr:from>
    <xdr:ext cx="534377" cy="259045"/>
    <xdr:sp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09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93056</xdr:rowOff>
    </xdr:from>
    <xdr:to>
      <xdr:col>6</xdr:col>
      <xdr:colOff>38100</xdr:colOff>
      <xdr:row>59</xdr:row>
      <xdr:rowOff>23206</xdr:rowOff>
    </xdr:to>
    <xdr:sp textlink="">
      <xdr:nvSpPr>
        <xdr:cNvPr id="145" name="楕円 144">
          <a:extLst>
            <a:ext uri="{FF2B5EF4-FFF2-40B4-BE49-F238E27FC236}">
              <a16:creationId xmlns:a16="http://schemas.microsoft.com/office/drawing/2014/main" id="{00000000-0008-0000-0600-000091000000}"/>
            </a:ext>
          </a:extLst>
        </xdr:cNvPr>
        <xdr:cNvSpPr/>
      </xdr:nvSpPr>
      <xdr:spPr>
        <a:xfrm>
          <a:off x="1079500" y="1003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14333</xdr:rowOff>
    </xdr:from>
    <xdr:ext cx="534377" cy="259045"/>
    <xdr:sp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12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29155</xdr:rowOff>
    </xdr:from>
    <xdr:to>
      <xdr:col>24</xdr:col>
      <xdr:colOff>63500</xdr:colOff>
      <xdr:row>79</xdr:row>
      <xdr:rowOff>34576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573705"/>
          <a:ext cx="838200" cy="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66760</xdr:rowOff>
    </xdr:from>
    <xdr:ext cx="534377" cy="259045"/>
    <xdr:sp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268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34576</xdr:rowOff>
    </xdr:from>
    <xdr:to>
      <xdr:col>19</xdr:col>
      <xdr:colOff>177800</xdr:colOff>
      <xdr:row>79</xdr:row>
      <xdr:rowOff>49174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579126"/>
          <a:ext cx="889000" cy="1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159608</xdr:rowOff>
    </xdr:from>
    <xdr:ext cx="534377" cy="259045"/>
    <xdr:sp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1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49174</xdr:rowOff>
    </xdr:from>
    <xdr:to>
      <xdr:col>15</xdr:col>
      <xdr:colOff>50800</xdr:colOff>
      <xdr:row>79</xdr:row>
      <xdr:rowOff>50481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593724"/>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11296</xdr:rowOff>
    </xdr:from>
    <xdr:ext cx="469744" cy="259045"/>
    <xdr:sp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50481</xdr:rowOff>
    </xdr:from>
    <xdr:to>
      <xdr:col>10</xdr:col>
      <xdr:colOff>114300</xdr:colOff>
      <xdr:row>79</xdr:row>
      <xdr:rowOff>52848</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595031"/>
          <a:ext cx="889000" cy="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56951</xdr:rowOff>
    </xdr:from>
    <xdr:ext cx="469744" cy="259045"/>
    <xdr:sp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41178</xdr:rowOff>
    </xdr:from>
    <xdr:ext cx="469744" cy="259045"/>
    <xdr:sp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149805</xdr:rowOff>
    </xdr:from>
    <xdr:to>
      <xdr:col>24</xdr:col>
      <xdr:colOff>114300</xdr:colOff>
      <xdr:row>79</xdr:row>
      <xdr:rowOff>79955</xdr:rowOff>
    </xdr:to>
    <xdr:sp textlink="">
      <xdr:nvSpPr>
        <xdr:cNvPr id="196" name="楕円 195">
          <a:extLst>
            <a:ext uri="{FF2B5EF4-FFF2-40B4-BE49-F238E27FC236}">
              <a16:creationId xmlns:a16="http://schemas.microsoft.com/office/drawing/2014/main" id="{00000000-0008-0000-0600-0000C4000000}"/>
            </a:ext>
          </a:extLst>
        </xdr:cNvPr>
        <xdr:cNvSpPr/>
      </xdr:nvSpPr>
      <xdr:spPr>
        <a:xfrm>
          <a:off x="4584700" y="1352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64732</xdr:rowOff>
    </xdr:from>
    <xdr:ext cx="469744" cy="259045"/>
    <xdr:sp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437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155226</xdr:rowOff>
    </xdr:from>
    <xdr:to>
      <xdr:col>20</xdr:col>
      <xdr:colOff>38100</xdr:colOff>
      <xdr:row>79</xdr:row>
      <xdr:rowOff>85376</xdr:rowOff>
    </xdr:to>
    <xdr:sp textlink="">
      <xdr:nvSpPr>
        <xdr:cNvPr id="198" name="楕円 197">
          <a:extLst>
            <a:ext uri="{FF2B5EF4-FFF2-40B4-BE49-F238E27FC236}">
              <a16:creationId xmlns:a16="http://schemas.microsoft.com/office/drawing/2014/main" id="{00000000-0008-0000-0600-0000C6000000}"/>
            </a:ext>
          </a:extLst>
        </xdr:cNvPr>
        <xdr:cNvSpPr/>
      </xdr:nvSpPr>
      <xdr:spPr>
        <a:xfrm>
          <a:off x="3746500" y="1352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76503</xdr:rowOff>
    </xdr:from>
    <xdr:ext cx="469744" cy="259045"/>
    <xdr:sp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621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169824</xdr:rowOff>
    </xdr:from>
    <xdr:to>
      <xdr:col>15</xdr:col>
      <xdr:colOff>101600</xdr:colOff>
      <xdr:row>79</xdr:row>
      <xdr:rowOff>99974</xdr:rowOff>
    </xdr:to>
    <xdr:sp textlink="">
      <xdr:nvSpPr>
        <xdr:cNvPr id="200" name="楕円 199">
          <a:extLst>
            <a:ext uri="{FF2B5EF4-FFF2-40B4-BE49-F238E27FC236}">
              <a16:creationId xmlns:a16="http://schemas.microsoft.com/office/drawing/2014/main" id="{00000000-0008-0000-0600-0000C8000000}"/>
            </a:ext>
          </a:extLst>
        </xdr:cNvPr>
        <xdr:cNvSpPr/>
      </xdr:nvSpPr>
      <xdr:spPr>
        <a:xfrm>
          <a:off x="2857500" y="1354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91101</xdr:rowOff>
    </xdr:from>
    <xdr:ext cx="469744" cy="259045"/>
    <xdr:sp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635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171131</xdr:rowOff>
    </xdr:from>
    <xdr:to>
      <xdr:col>10</xdr:col>
      <xdr:colOff>165100</xdr:colOff>
      <xdr:row>79</xdr:row>
      <xdr:rowOff>101281</xdr:rowOff>
    </xdr:to>
    <xdr:sp textlink="">
      <xdr:nvSpPr>
        <xdr:cNvPr id="202" name="楕円 201">
          <a:extLst>
            <a:ext uri="{FF2B5EF4-FFF2-40B4-BE49-F238E27FC236}">
              <a16:creationId xmlns:a16="http://schemas.microsoft.com/office/drawing/2014/main" id="{00000000-0008-0000-0600-0000CA000000}"/>
            </a:ext>
          </a:extLst>
        </xdr:cNvPr>
        <xdr:cNvSpPr/>
      </xdr:nvSpPr>
      <xdr:spPr>
        <a:xfrm>
          <a:off x="1968500" y="1354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92408</xdr:rowOff>
    </xdr:from>
    <xdr:ext cx="469744" cy="259045"/>
    <xdr:sp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63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2048</xdr:rowOff>
    </xdr:from>
    <xdr:to>
      <xdr:col>6</xdr:col>
      <xdr:colOff>38100</xdr:colOff>
      <xdr:row>79</xdr:row>
      <xdr:rowOff>103648</xdr:rowOff>
    </xdr:to>
    <xdr:sp textlink="">
      <xdr:nvSpPr>
        <xdr:cNvPr id="204" name="楕円 203">
          <a:extLst>
            <a:ext uri="{FF2B5EF4-FFF2-40B4-BE49-F238E27FC236}">
              <a16:creationId xmlns:a16="http://schemas.microsoft.com/office/drawing/2014/main" id="{00000000-0008-0000-0600-0000CC000000}"/>
            </a:ext>
          </a:extLst>
        </xdr:cNvPr>
        <xdr:cNvSpPr/>
      </xdr:nvSpPr>
      <xdr:spPr>
        <a:xfrm>
          <a:off x="1079500" y="1354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94775</xdr:rowOff>
    </xdr:from>
    <xdr:ext cx="469744" cy="259045"/>
    <xdr:sp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639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66331</xdr:rowOff>
    </xdr:from>
    <xdr:to>
      <xdr:col>24</xdr:col>
      <xdr:colOff>63500</xdr:colOff>
      <xdr:row>95</xdr:row>
      <xdr:rowOff>46791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182631"/>
          <a:ext cx="838200" cy="15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110510</xdr:rowOff>
    </xdr:from>
    <xdr:ext cx="599010" cy="259045"/>
    <xdr:sp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398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66331</xdr:rowOff>
    </xdr:from>
    <xdr:to>
      <xdr:col>19</xdr:col>
      <xdr:colOff>177800</xdr:colOff>
      <xdr:row>96</xdr:row>
      <xdr:rowOff>19619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182631"/>
          <a:ext cx="889000" cy="29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110608</xdr:rowOff>
    </xdr:from>
    <xdr:ext cx="599010" cy="259045"/>
    <xdr:sp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398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19619</xdr:rowOff>
    </xdr:from>
    <xdr:to>
      <xdr:col>15</xdr:col>
      <xdr:colOff>50800</xdr:colOff>
      <xdr:row>96</xdr:row>
      <xdr:rowOff>37277</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478819"/>
          <a:ext cx="889000" cy="1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21356</xdr:rowOff>
    </xdr:from>
    <xdr:ext cx="599010" cy="259045"/>
    <xdr:sp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08795" y="1665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37277</xdr:rowOff>
    </xdr:from>
    <xdr:to>
      <xdr:col>10</xdr:col>
      <xdr:colOff>114300</xdr:colOff>
      <xdr:row>96</xdr:row>
      <xdr:rowOff>91836</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496477"/>
          <a:ext cx="889000" cy="5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99383</xdr:rowOff>
    </xdr:from>
    <xdr:to>
      <xdr:col>10</xdr:col>
      <xdr:colOff>165100</xdr:colOff>
      <xdr:row>97</xdr:row>
      <xdr:rowOff>29533</xdr:rowOff>
    </xdr:to>
    <xdr:sp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5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20660</xdr:rowOff>
    </xdr:from>
    <xdr:ext cx="599010" cy="259045"/>
    <xdr:sp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19795" y="1665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144951</xdr:rowOff>
    </xdr:from>
    <xdr:to>
      <xdr:col>6</xdr:col>
      <xdr:colOff>38100</xdr:colOff>
      <xdr:row>97</xdr:row>
      <xdr:rowOff>75101</xdr:rowOff>
    </xdr:to>
    <xdr:sp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66228</xdr:rowOff>
    </xdr:from>
    <xdr:ext cx="534377" cy="259045"/>
    <xdr:sp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69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167441</xdr:rowOff>
    </xdr:from>
    <xdr:to>
      <xdr:col>24</xdr:col>
      <xdr:colOff>114300</xdr:colOff>
      <xdr:row>95</xdr:row>
      <xdr:rowOff>97591</xdr:rowOff>
    </xdr:to>
    <xdr:sp textlink="">
      <xdr:nvSpPr>
        <xdr:cNvPr id="256" name="楕円 255">
          <a:extLst>
            <a:ext uri="{FF2B5EF4-FFF2-40B4-BE49-F238E27FC236}">
              <a16:creationId xmlns:a16="http://schemas.microsoft.com/office/drawing/2014/main" id="{00000000-0008-0000-0600-000000010000}"/>
            </a:ext>
          </a:extLst>
        </xdr:cNvPr>
        <xdr:cNvSpPr/>
      </xdr:nvSpPr>
      <xdr:spPr>
        <a:xfrm>
          <a:off x="4584700" y="1628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18868</xdr:rowOff>
    </xdr:from>
    <xdr:ext cx="599010" cy="259045"/>
    <xdr:sp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135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15531</xdr:rowOff>
    </xdr:from>
    <xdr:to>
      <xdr:col>20</xdr:col>
      <xdr:colOff>38100</xdr:colOff>
      <xdr:row>94</xdr:row>
      <xdr:rowOff>117131</xdr:rowOff>
    </xdr:to>
    <xdr:sp textlink="">
      <xdr:nvSpPr>
        <xdr:cNvPr id="258" name="楕円 257">
          <a:extLst>
            <a:ext uri="{FF2B5EF4-FFF2-40B4-BE49-F238E27FC236}">
              <a16:creationId xmlns:a16="http://schemas.microsoft.com/office/drawing/2014/main" id="{00000000-0008-0000-0600-000002010000}"/>
            </a:ext>
          </a:extLst>
        </xdr:cNvPr>
        <xdr:cNvSpPr/>
      </xdr:nvSpPr>
      <xdr:spPr>
        <a:xfrm>
          <a:off x="3746500" y="1613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133658</xdr:rowOff>
    </xdr:from>
    <xdr:ext cx="599010" cy="259045"/>
    <xdr:sp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497795" y="15907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140269</xdr:rowOff>
    </xdr:from>
    <xdr:to>
      <xdr:col>15</xdr:col>
      <xdr:colOff>101600</xdr:colOff>
      <xdr:row>96</xdr:row>
      <xdr:rowOff>70419</xdr:rowOff>
    </xdr:to>
    <xdr:sp textlink="">
      <xdr:nvSpPr>
        <xdr:cNvPr id="260" name="楕円 259">
          <a:extLst>
            <a:ext uri="{FF2B5EF4-FFF2-40B4-BE49-F238E27FC236}">
              <a16:creationId xmlns:a16="http://schemas.microsoft.com/office/drawing/2014/main" id="{00000000-0008-0000-0600-000004010000}"/>
            </a:ext>
          </a:extLst>
        </xdr:cNvPr>
        <xdr:cNvSpPr/>
      </xdr:nvSpPr>
      <xdr:spPr>
        <a:xfrm>
          <a:off x="2857500" y="1642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86946</xdr:rowOff>
    </xdr:from>
    <xdr:ext cx="599010" cy="259045"/>
    <xdr:sp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08795" y="1620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157927</xdr:rowOff>
    </xdr:from>
    <xdr:to>
      <xdr:col>10</xdr:col>
      <xdr:colOff>165100</xdr:colOff>
      <xdr:row>96</xdr:row>
      <xdr:rowOff>88077</xdr:rowOff>
    </xdr:to>
    <xdr:sp textlink="">
      <xdr:nvSpPr>
        <xdr:cNvPr id="262" name="楕円 261">
          <a:extLst>
            <a:ext uri="{FF2B5EF4-FFF2-40B4-BE49-F238E27FC236}">
              <a16:creationId xmlns:a16="http://schemas.microsoft.com/office/drawing/2014/main" id="{00000000-0008-0000-0600-000006010000}"/>
            </a:ext>
          </a:extLst>
        </xdr:cNvPr>
        <xdr:cNvSpPr/>
      </xdr:nvSpPr>
      <xdr:spPr>
        <a:xfrm>
          <a:off x="1968500" y="1644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104604</xdr:rowOff>
    </xdr:from>
    <xdr:ext cx="599010" cy="259045"/>
    <xdr:sp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19795" y="16220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41036</xdr:rowOff>
    </xdr:from>
    <xdr:to>
      <xdr:col>6</xdr:col>
      <xdr:colOff>38100</xdr:colOff>
      <xdr:row>96</xdr:row>
      <xdr:rowOff>142636</xdr:rowOff>
    </xdr:to>
    <xdr:sp textlink="">
      <xdr:nvSpPr>
        <xdr:cNvPr id="264" name="楕円 263">
          <a:extLst>
            <a:ext uri="{FF2B5EF4-FFF2-40B4-BE49-F238E27FC236}">
              <a16:creationId xmlns:a16="http://schemas.microsoft.com/office/drawing/2014/main" id="{00000000-0008-0000-0600-000008010000}"/>
            </a:ext>
          </a:extLst>
        </xdr:cNvPr>
        <xdr:cNvSpPr/>
      </xdr:nvSpPr>
      <xdr:spPr>
        <a:xfrm>
          <a:off x="1079500" y="1650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159163</xdr:rowOff>
    </xdr:from>
    <xdr:ext cx="599010" cy="259045"/>
    <xdr:sp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30795" y="16275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163899</xdr:rowOff>
    </xdr:from>
    <xdr:to>
      <xdr:col>55</xdr:col>
      <xdr:colOff>0</xdr:colOff>
      <xdr:row>37</xdr:row>
      <xdr:rowOff>17869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6336099"/>
          <a:ext cx="838200" cy="2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29249</xdr:rowOff>
    </xdr:from>
    <xdr:ext cx="599010" cy="259045"/>
    <xdr:sp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372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15537</xdr:rowOff>
    </xdr:from>
    <xdr:to>
      <xdr:col>50</xdr:col>
      <xdr:colOff>114300</xdr:colOff>
      <xdr:row>36</xdr:row>
      <xdr:rowOff>163899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016287"/>
          <a:ext cx="889000" cy="3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153003</xdr:rowOff>
    </xdr:from>
    <xdr:ext cx="599010" cy="259045"/>
    <xdr:sp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496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15537</xdr:rowOff>
    </xdr:from>
    <xdr:to>
      <xdr:col>45</xdr:col>
      <xdr:colOff>177800</xdr:colOff>
      <xdr:row>37</xdr:row>
      <xdr:rowOff>152231</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016287"/>
          <a:ext cx="889000" cy="47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1634</xdr:rowOff>
    </xdr:from>
    <xdr:ext cx="599010" cy="259045"/>
    <xdr:sp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6173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152231</xdr:rowOff>
    </xdr:from>
    <xdr:to>
      <xdr:col>41</xdr:col>
      <xdr:colOff>50800</xdr:colOff>
      <xdr:row>38</xdr:row>
      <xdr:rowOff>133871</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495881"/>
          <a:ext cx="889000" cy="15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64097</xdr:rowOff>
    </xdr:from>
    <xdr:ext cx="534377" cy="259045"/>
    <xdr:sp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57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109271</xdr:rowOff>
    </xdr:from>
    <xdr:ext cx="534377" cy="259045"/>
    <xdr:sp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138519</xdr:rowOff>
    </xdr:from>
    <xdr:to>
      <xdr:col>55</xdr:col>
      <xdr:colOff>50800</xdr:colOff>
      <xdr:row>37</xdr:row>
      <xdr:rowOff>68669</xdr:rowOff>
    </xdr:to>
    <xdr:sp textlink="">
      <xdr:nvSpPr>
        <xdr:cNvPr id="315" name="楕円 314">
          <a:extLst>
            <a:ext uri="{FF2B5EF4-FFF2-40B4-BE49-F238E27FC236}">
              <a16:creationId xmlns:a16="http://schemas.microsoft.com/office/drawing/2014/main" id="{00000000-0008-0000-0600-00003B010000}"/>
            </a:ext>
          </a:extLst>
        </xdr:cNvPr>
        <xdr:cNvSpPr/>
      </xdr:nvSpPr>
      <xdr:spPr>
        <a:xfrm>
          <a:off x="10426700" y="631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161396</xdr:rowOff>
    </xdr:from>
    <xdr:ext cx="599010" cy="259045"/>
    <xdr:sp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162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113099</xdr:rowOff>
    </xdr:from>
    <xdr:to>
      <xdr:col>50</xdr:col>
      <xdr:colOff>165100</xdr:colOff>
      <xdr:row>37</xdr:row>
      <xdr:rowOff>43249</xdr:rowOff>
    </xdr:to>
    <xdr:sp textlink="">
      <xdr:nvSpPr>
        <xdr:cNvPr id="317" name="楕円 316">
          <a:extLst>
            <a:ext uri="{FF2B5EF4-FFF2-40B4-BE49-F238E27FC236}">
              <a16:creationId xmlns:a16="http://schemas.microsoft.com/office/drawing/2014/main" id="{00000000-0008-0000-0600-00003D010000}"/>
            </a:ext>
          </a:extLst>
        </xdr:cNvPr>
        <xdr:cNvSpPr/>
      </xdr:nvSpPr>
      <xdr:spPr>
        <a:xfrm>
          <a:off x="9588500" y="628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59776</xdr:rowOff>
    </xdr:from>
    <xdr:ext cx="599010" cy="259045"/>
    <xdr:sp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606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136187</xdr:rowOff>
    </xdr:from>
    <xdr:to>
      <xdr:col>46</xdr:col>
      <xdr:colOff>38100</xdr:colOff>
      <xdr:row>35</xdr:row>
      <xdr:rowOff>66337</xdr:rowOff>
    </xdr:to>
    <xdr:sp textlink="">
      <xdr:nvSpPr>
        <xdr:cNvPr id="319" name="楕円 318">
          <a:extLst>
            <a:ext uri="{FF2B5EF4-FFF2-40B4-BE49-F238E27FC236}">
              <a16:creationId xmlns:a16="http://schemas.microsoft.com/office/drawing/2014/main" id="{00000000-0008-0000-0600-00003F010000}"/>
            </a:ext>
          </a:extLst>
        </xdr:cNvPr>
        <xdr:cNvSpPr/>
      </xdr:nvSpPr>
      <xdr:spPr>
        <a:xfrm>
          <a:off x="8699500" y="596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82864</xdr:rowOff>
    </xdr:from>
    <xdr:ext cx="599010" cy="259045"/>
    <xdr:sp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740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101431</xdr:rowOff>
    </xdr:from>
    <xdr:to>
      <xdr:col>41</xdr:col>
      <xdr:colOff>101600</xdr:colOff>
      <xdr:row>38</xdr:row>
      <xdr:rowOff>31581</xdr:rowOff>
    </xdr:to>
    <xdr:sp textlink="">
      <xdr:nvSpPr>
        <xdr:cNvPr id="321" name="楕円 320">
          <a:extLst>
            <a:ext uri="{FF2B5EF4-FFF2-40B4-BE49-F238E27FC236}">
              <a16:creationId xmlns:a16="http://schemas.microsoft.com/office/drawing/2014/main" id="{00000000-0008-0000-0600-000041010000}"/>
            </a:ext>
          </a:extLst>
        </xdr:cNvPr>
        <xdr:cNvSpPr/>
      </xdr:nvSpPr>
      <xdr:spPr>
        <a:xfrm>
          <a:off x="7810500" y="644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48108</xdr:rowOff>
    </xdr:from>
    <xdr:ext cx="534377" cy="259045"/>
    <xdr:sp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22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83071</xdr:rowOff>
    </xdr:from>
    <xdr:to>
      <xdr:col>36</xdr:col>
      <xdr:colOff>165100</xdr:colOff>
      <xdr:row>39</xdr:row>
      <xdr:rowOff>13221</xdr:rowOff>
    </xdr:to>
    <xdr:sp textlink="">
      <xdr:nvSpPr>
        <xdr:cNvPr id="323" name="楕円 322">
          <a:extLst>
            <a:ext uri="{FF2B5EF4-FFF2-40B4-BE49-F238E27FC236}">
              <a16:creationId xmlns:a16="http://schemas.microsoft.com/office/drawing/2014/main" id="{00000000-0008-0000-0600-000043010000}"/>
            </a:ext>
          </a:extLst>
        </xdr:cNvPr>
        <xdr:cNvSpPr/>
      </xdr:nvSpPr>
      <xdr:spPr>
        <a:xfrm>
          <a:off x="6921500" y="659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4348</xdr:rowOff>
    </xdr:from>
    <xdr:ext cx="534377" cy="259045"/>
    <xdr:sp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69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124854</xdr:rowOff>
    </xdr:from>
    <xdr:to>
      <xdr:col>55</xdr:col>
      <xdr:colOff>0</xdr:colOff>
      <xdr:row>57</xdr:row>
      <xdr:rowOff>158707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9639300" y="9897504"/>
          <a:ext cx="838200" cy="3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89393</xdr:rowOff>
    </xdr:from>
    <xdr:ext cx="534377" cy="259045"/>
    <xdr:sp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862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139057</xdr:rowOff>
    </xdr:from>
    <xdr:to>
      <xdr:col>50</xdr:col>
      <xdr:colOff>114300</xdr:colOff>
      <xdr:row>57</xdr:row>
      <xdr:rowOff>158707</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8750300" y="9911707"/>
          <a:ext cx="889000" cy="1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22615</xdr:rowOff>
    </xdr:from>
    <xdr:ext cx="534377" cy="259045"/>
    <xdr:sp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62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127754</xdr:rowOff>
    </xdr:from>
    <xdr:to>
      <xdr:col>45</xdr:col>
      <xdr:colOff>177800</xdr:colOff>
      <xdr:row>57</xdr:row>
      <xdr:rowOff>139057</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7861300" y="9900404"/>
          <a:ext cx="889000" cy="1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9746</xdr:rowOff>
    </xdr:from>
    <xdr:ext cx="534377" cy="259045"/>
    <xdr:sp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9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127754</xdr:rowOff>
    </xdr:from>
    <xdr:to>
      <xdr:col>41</xdr:col>
      <xdr:colOff>50800</xdr:colOff>
      <xdr:row>57</xdr:row>
      <xdr:rowOff>141441</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6972300" y="9900404"/>
          <a:ext cx="889000" cy="13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5014</xdr:rowOff>
    </xdr:from>
    <xdr:ext cx="534377" cy="259045"/>
    <xdr:sp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94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34105</xdr:rowOff>
    </xdr:from>
    <xdr:ext cx="534377" cy="259045"/>
    <xdr:sp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97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74054</xdr:rowOff>
    </xdr:from>
    <xdr:to>
      <xdr:col>55</xdr:col>
      <xdr:colOff>50800</xdr:colOff>
      <xdr:row>58</xdr:row>
      <xdr:rowOff>4204</xdr:rowOff>
    </xdr:to>
    <xdr:sp textlink="">
      <xdr:nvSpPr>
        <xdr:cNvPr id="374" name="楕円 373">
          <a:extLst>
            <a:ext uri="{FF2B5EF4-FFF2-40B4-BE49-F238E27FC236}">
              <a16:creationId xmlns:a16="http://schemas.microsoft.com/office/drawing/2014/main" id="{00000000-0008-0000-0600-000076010000}"/>
            </a:ext>
          </a:extLst>
        </xdr:cNvPr>
        <xdr:cNvSpPr/>
      </xdr:nvSpPr>
      <xdr:spPr>
        <a:xfrm>
          <a:off x="10426700" y="984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96931</xdr:rowOff>
    </xdr:from>
    <xdr:ext cx="534377" cy="259045"/>
    <xdr:sp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69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107907</xdr:rowOff>
    </xdr:from>
    <xdr:to>
      <xdr:col>50</xdr:col>
      <xdr:colOff>165100</xdr:colOff>
      <xdr:row>58</xdr:row>
      <xdr:rowOff>38057</xdr:rowOff>
    </xdr:to>
    <xdr:sp textlink="">
      <xdr:nvSpPr>
        <xdr:cNvPr id="376" name="楕円 375">
          <a:extLst>
            <a:ext uri="{FF2B5EF4-FFF2-40B4-BE49-F238E27FC236}">
              <a16:creationId xmlns:a16="http://schemas.microsoft.com/office/drawing/2014/main" id="{00000000-0008-0000-0600-000078010000}"/>
            </a:ext>
          </a:extLst>
        </xdr:cNvPr>
        <xdr:cNvSpPr/>
      </xdr:nvSpPr>
      <xdr:spPr>
        <a:xfrm>
          <a:off x="9588500" y="98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29184</xdr:rowOff>
    </xdr:from>
    <xdr:ext cx="534377" cy="259045"/>
    <xdr:sp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997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88257</xdr:rowOff>
    </xdr:from>
    <xdr:to>
      <xdr:col>46</xdr:col>
      <xdr:colOff>38100</xdr:colOff>
      <xdr:row>58</xdr:row>
      <xdr:rowOff>18407</xdr:rowOff>
    </xdr:to>
    <xdr:sp textlink="">
      <xdr:nvSpPr>
        <xdr:cNvPr id="378" name="楕円 377">
          <a:extLst>
            <a:ext uri="{FF2B5EF4-FFF2-40B4-BE49-F238E27FC236}">
              <a16:creationId xmlns:a16="http://schemas.microsoft.com/office/drawing/2014/main" id="{00000000-0008-0000-0600-00007A010000}"/>
            </a:ext>
          </a:extLst>
        </xdr:cNvPr>
        <xdr:cNvSpPr/>
      </xdr:nvSpPr>
      <xdr:spPr>
        <a:xfrm>
          <a:off x="8699500" y="986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34934</xdr:rowOff>
    </xdr:from>
    <xdr:ext cx="534377" cy="259045"/>
    <xdr:sp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963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76954</xdr:rowOff>
    </xdr:from>
    <xdr:to>
      <xdr:col>41</xdr:col>
      <xdr:colOff>101600</xdr:colOff>
      <xdr:row>58</xdr:row>
      <xdr:rowOff>7104</xdr:rowOff>
    </xdr:to>
    <xdr:sp textlink="">
      <xdr:nvSpPr>
        <xdr:cNvPr id="380" name="楕円 379">
          <a:extLst>
            <a:ext uri="{FF2B5EF4-FFF2-40B4-BE49-F238E27FC236}">
              <a16:creationId xmlns:a16="http://schemas.microsoft.com/office/drawing/2014/main" id="{00000000-0008-0000-0600-00007C010000}"/>
            </a:ext>
          </a:extLst>
        </xdr:cNvPr>
        <xdr:cNvSpPr/>
      </xdr:nvSpPr>
      <xdr:spPr>
        <a:xfrm>
          <a:off x="7810500" y="984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23631</xdr:rowOff>
    </xdr:from>
    <xdr:ext cx="534377" cy="259045"/>
    <xdr:sp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96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90641</xdr:rowOff>
    </xdr:from>
    <xdr:to>
      <xdr:col>36</xdr:col>
      <xdr:colOff>165100</xdr:colOff>
      <xdr:row>58</xdr:row>
      <xdr:rowOff>20791</xdr:rowOff>
    </xdr:to>
    <xdr:sp textlink="">
      <xdr:nvSpPr>
        <xdr:cNvPr id="382" name="楕円 381">
          <a:extLst>
            <a:ext uri="{FF2B5EF4-FFF2-40B4-BE49-F238E27FC236}">
              <a16:creationId xmlns:a16="http://schemas.microsoft.com/office/drawing/2014/main" id="{00000000-0008-0000-0600-00007E010000}"/>
            </a:ext>
          </a:extLst>
        </xdr:cNvPr>
        <xdr:cNvSpPr/>
      </xdr:nvSpPr>
      <xdr:spPr>
        <a:xfrm>
          <a:off x="6921500" y="986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37318</xdr:rowOff>
    </xdr:from>
    <xdr:ext cx="534377" cy="259045"/>
    <xdr:sp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963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129769</xdr:rowOff>
    </xdr:from>
    <xdr:to>
      <xdr:col>55</xdr:col>
      <xdr:colOff>0</xdr:colOff>
      <xdr:row>79</xdr:row>
      <xdr:rowOff>21044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502869"/>
          <a:ext cx="838200" cy="6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124489</xdr:rowOff>
    </xdr:from>
    <xdr:ext cx="534377" cy="259045"/>
    <xdr:sp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15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129769</xdr:rowOff>
    </xdr:from>
    <xdr:to>
      <xdr:col>50</xdr:col>
      <xdr:colOff>114300</xdr:colOff>
      <xdr:row>78</xdr:row>
      <xdr:rowOff>168681</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8750300" y="13502869"/>
          <a:ext cx="889000" cy="38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141419</xdr:rowOff>
    </xdr:from>
    <xdr:ext cx="534377" cy="259045"/>
    <xdr:sp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0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132029</xdr:rowOff>
    </xdr:from>
    <xdr:to>
      <xdr:col>45</xdr:col>
      <xdr:colOff>177800</xdr:colOff>
      <xdr:row>78</xdr:row>
      <xdr:rowOff>168681</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3333679"/>
          <a:ext cx="889000" cy="20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114800</xdr:rowOff>
    </xdr:from>
    <xdr:ext cx="534377" cy="259045"/>
    <xdr:sp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297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132029</xdr:rowOff>
    </xdr:from>
    <xdr:to>
      <xdr:col>41</xdr:col>
      <xdr:colOff>50800</xdr:colOff>
      <xdr:row>78</xdr:row>
      <xdr:rowOff>119456</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3333679"/>
          <a:ext cx="889000" cy="15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6198</xdr:rowOff>
    </xdr:from>
    <xdr:to>
      <xdr:col>41</xdr:col>
      <xdr:colOff>101600</xdr:colOff>
      <xdr:row>77</xdr:row>
      <xdr:rowOff>107798</xdr:rowOff>
    </xdr:to>
    <xdr:sp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124325</xdr:rowOff>
    </xdr:from>
    <xdr:ext cx="534377" cy="259045"/>
    <xdr:sp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298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25006</xdr:rowOff>
    </xdr:from>
    <xdr:to>
      <xdr:col>36</xdr:col>
      <xdr:colOff>165100</xdr:colOff>
      <xdr:row>77</xdr:row>
      <xdr:rowOff>126606</xdr:rowOff>
    </xdr:to>
    <xdr:sp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143133</xdr:rowOff>
    </xdr:from>
    <xdr:ext cx="534377" cy="259045"/>
    <xdr:sp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00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141694</xdr:rowOff>
    </xdr:from>
    <xdr:to>
      <xdr:col>55</xdr:col>
      <xdr:colOff>50800</xdr:colOff>
      <xdr:row>79</xdr:row>
      <xdr:rowOff>71844</xdr:rowOff>
    </xdr:to>
    <xdr:sp textlink="">
      <xdr:nvSpPr>
        <xdr:cNvPr id="431" name="楕円 430">
          <a:extLst>
            <a:ext uri="{FF2B5EF4-FFF2-40B4-BE49-F238E27FC236}">
              <a16:creationId xmlns:a16="http://schemas.microsoft.com/office/drawing/2014/main" id="{00000000-0008-0000-0600-0000AF010000}"/>
            </a:ext>
          </a:extLst>
        </xdr:cNvPr>
        <xdr:cNvSpPr/>
      </xdr:nvSpPr>
      <xdr:spPr>
        <a:xfrm>
          <a:off x="10426700" y="1351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56621</xdr:rowOff>
    </xdr:from>
    <xdr:ext cx="469744" cy="259045"/>
    <xdr:sp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429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78969</xdr:rowOff>
    </xdr:from>
    <xdr:to>
      <xdr:col>50</xdr:col>
      <xdr:colOff>165100</xdr:colOff>
      <xdr:row>79</xdr:row>
      <xdr:rowOff>9119</xdr:rowOff>
    </xdr:to>
    <xdr:sp textlink="">
      <xdr:nvSpPr>
        <xdr:cNvPr id="433" name="楕円 432">
          <a:extLst>
            <a:ext uri="{FF2B5EF4-FFF2-40B4-BE49-F238E27FC236}">
              <a16:creationId xmlns:a16="http://schemas.microsoft.com/office/drawing/2014/main" id="{00000000-0008-0000-0600-0000B1010000}"/>
            </a:ext>
          </a:extLst>
        </xdr:cNvPr>
        <xdr:cNvSpPr/>
      </xdr:nvSpPr>
      <xdr:spPr>
        <a:xfrm>
          <a:off x="9588500" y="1345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246</xdr:rowOff>
    </xdr:from>
    <xdr:ext cx="469744" cy="259045"/>
    <xdr:sp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04428" y="13544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117881</xdr:rowOff>
    </xdr:from>
    <xdr:to>
      <xdr:col>46</xdr:col>
      <xdr:colOff>38100</xdr:colOff>
      <xdr:row>79</xdr:row>
      <xdr:rowOff>48031</xdr:rowOff>
    </xdr:to>
    <xdr:sp textlink="">
      <xdr:nvSpPr>
        <xdr:cNvPr id="435" name="楕円 434">
          <a:extLst>
            <a:ext uri="{FF2B5EF4-FFF2-40B4-BE49-F238E27FC236}">
              <a16:creationId xmlns:a16="http://schemas.microsoft.com/office/drawing/2014/main" id="{00000000-0008-0000-0600-0000B3010000}"/>
            </a:ext>
          </a:extLst>
        </xdr:cNvPr>
        <xdr:cNvSpPr/>
      </xdr:nvSpPr>
      <xdr:spPr>
        <a:xfrm>
          <a:off x="8699500" y="1349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39158</xdr:rowOff>
    </xdr:from>
    <xdr:ext cx="469744" cy="259045"/>
    <xdr:sp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15428" y="1358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81229</xdr:rowOff>
    </xdr:from>
    <xdr:to>
      <xdr:col>41</xdr:col>
      <xdr:colOff>101600</xdr:colOff>
      <xdr:row>78</xdr:row>
      <xdr:rowOff>11379</xdr:rowOff>
    </xdr:to>
    <xdr:sp textlink="">
      <xdr:nvSpPr>
        <xdr:cNvPr id="437" name="楕円 436">
          <a:extLst>
            <a:ext uri="{FF2B5EF4-FFF2-40B4-BE49-F238E27FC236}">
              <a16:creationId xmlns:a16="http://schemas.microsoft.com/office/drawing/2014/main" id="{00000000-0008-0000-0600-0000B5010000}"/>
            </a:ext>
          </a:extLst>
        </xdr:cNvPr>
        <xdr:cNvSpPr/>
      </xdr:nvSpPr>
      <xdr:spPr>
        <a:xfrm>
          <a:off x="7810500" y="1328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2506</xdr:rowOff>
    </xdr:from>
    <xdr:ext cx="534377" cy="259045"/>
    <xdr:sp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337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68656</xdr:rowOff>
    </xdr:from>
    <xdr:to>
      <xdr:col>36</xdr:col>
      <xdr:colOff>165100</xdr:colOff>
      <xdr:row>78</xdr:row>
      <xdr:rowOff>170256</xdr:rowOff>
    </xdr:to>
    <xdr:sp textlink="">
      <xdr:nvSpPr>
        <xdr:cNvPr id="439" name="楕円 438">
          <a:extLst>
            <a:ext uri="{FF2B5EF4-FFF2-40B4-BE49-F238E27FC236}">
              <a16:creationId xmlns:a16="http://schemas.microsoft.com/office/drawing/2014/main" id="{00000000-0008-0000-0600-0000B7010000}"/>
            </a:ext>
          </a:extLst>
        </xdr:cNvPr>
        <xdr:cNvSpPr/>
      </xdr:nvSpPr>
      <xdr:spPr>
        <a:xfrm>
          <a:off x="6921500" y="1344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161383</xdr:rowOff>
    </xdr:from>
    <xdr:ext cx="469744" cy="259045"/>
    <xdr:sp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37428" y="1353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54766</xdr:rowOff>
    </xdr:from>
    <xdr:to>
      <xdr:col>55</xdr:col>
      <xdr:colOff>0</xdr:colOff>
      <xdr:row>98</xdr:row>
      <xdr:rowOff>68171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9639300" y="16856866"/>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26542</xdr:rowOff>
    </xdr:from>
    <xdr:ext cx="534377" cy="259045"/>
    <xdr:sp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828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68171</xdr:rowOff>
    </xdr:from>
    <xdr:to>
      <xdr:col>50</xdr:col>
      <xdr:colOff>114300</xdr:colOff>
      <xdr:row>98</xdr:row>
      <xdr:rowOff>72326</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8750300" y="16870271"/>
          <a:ext cx="889000" cy="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131926</xdr:rowOff>
    </xdr:from>
    <xdr:ext cx="534377" cy="259045"/>
    <xdr:sp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93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72326</xdr:rowOff>
    </xdr:from>
    <xdr:to>
      <xdr:col>45</xdr:col>
      <xdr:colOff>177800</xdr:colOff>
      <xdr:row>98</xdr:row>
      <xdr:rowOff>116311</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7861300" y="16874426"/>
          <a:ext cx="889000" cy="4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146266</xdr:rowOff>
    </xdr:from>
    <xdr:ext cx="534377" cy="259045"/>
    <xdr:sp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4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112892</xdr:rowOff>
    </xdr:from>
    <xdr:to>
      <xdr:col>41</xdr:col>
      <xdr:colOff>50800</xdr:colOff>
      <xdr:row>98</xdr:row>
      <xdr:rowOff>116311</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6972300" y="16914992"/>
          <a:ext cx="889000" cy="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166392</xdr:rowOff>
    </xdr:from>
    <xdr:ext cx="534377" cy="259045"/>
    <xdr:sp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6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167115</xdr:rowOff>
    </xdr:from>
    <xdr:ext cx="534377" cy="259045"/>
    <xdr:sp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96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3966</xdr:rowOff>
    </xdr:from>
    <xdr:to>
      <xdr:col>55</xdr:col>
      <xdr:colOff>50800</xdr:colOff>
      <xdr:row>98</xdr:row>
      <xdr:rowOff>105566</xdr:rowOff>
    </xdr:to>
    <xdr:sp textlink="">
      <xdr:nvSpPr>
        <xdr:cNvPr id="490" name="楕円 489">
          <a:extLst>
            <a:ext uri="{FF2B5EF4-FFF2-40B4-BE49-F238E27FC236}">
              <a16:creationId xmlns:a16="http://schemas.microsoft.com/office/drawing/2014/main" id="{00000000-0008-0000-0600-0000EA010000}"/>
            </a:ext>
          </a:extLst>
        </xdr:cNvPr>
        <xdr:cNvSpPr/>
      </xdr:nvSpPr>
      <xdr:spPr>
        <a:xfrm>
          <a:off x="10426700" y="1680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26843</xdr:rowOff>
    </xdr:from>
    <xdr:ext cx="534377" cy="259045"/>
    <xdr:sp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65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17371</xdr:rowOff>
    </xdr:from>
    <xdr:to>
      <xdr:col>50</xdr:col>
      <xdr:colOff>165100</xdr:colOff>
      <xdr:row>98</xdr:row>
      <xdr:rowOff>118971</xdr:rowOff>
    </xdr:to>
    <xdr:sp textlink="">
      <xdr:nvSpPr>
        <xdr:cNvPr id="492" name="楕円 491">
          <a:extLst>
            <a:ext uri="{FF2B5EF4-FFF2-40B4-BE49-F238E27FC236}">
              <a16:creationId xmlns:a16="http://schemas.microsoft.com/office/drawing/2014/main" id="{00000000-0008-0000-0600-0000EC010000}"/>
            </a:ext>
          </a:extLst>
        </xdr:cNvPr>
        <xdr:cNvSpPr/>
      </xdr:nvSpPr>
      <xdr:spPr>
        <a:xfrm>
          <a:off x="9588500" y="1681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135498</xdr:rowOff>
    </xdr:from>
    <xdr:ext cx="534377" cy="259045"/>
    <xdr:sp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659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21526</xdr:rowOff>
    </xdr:from>
    <xdr:to>
      <xdr:col>46</xdr:col>
      <xdr:colOff>38100</xdr:colOff>
      <xdr:row>98</xdr:row>
      <xdr:rowOff>123126</xdr:rowOff>
    </xdr:to>
    <xdr:sp textlink="">
      <xdr:nvSpPr>
        <xdr:cNvPr id="494" name="楕円 493">
          <a:extLst>
            <a:ext uri="{FF2B5EF4-FFF2-40B4-BE49-F238E27FC236}">
              <a16:creationId xmlns:a16="http://schemas.microsoft.com/office/drawing/2014/main" id="{00000000-0008-0000-0600-0000EE010000}"/>
            </a:ext>
          </a:extLst>
        </xdr:cNvPr>
        <xdr:cNvSpPr/>
      </xdr:nvSpPr>
      <xdr:spPr>
        <a:xfrm>
          <a:off x="8699500" y="1682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139653</xdr:rowOff>
    </xdr:from>
    <xdr:ext cx="534377" cy="259045"/>
    <xdr:sp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659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65511</xdr:rowOff>
    </xdr:from>
    <xdr:to>
      <xdr:col>41</xdr:col>
      <xdr:colOff>101600</xdr:colOff>
      <xdr:row>98</xdr:row>
      <xdr:rowOff>167111</xdr:rowOff>
    </xdr:to>
    <xdr:sp textlink="">
      <xdr:nvSpPr>
        <xdr:cNvPr id="496" name="楕円 495">
          <a:extLst>
            <a:ext uri="{FF2B5EF4-FFF2-40B4-BE49-F238E27FC236}">
              <a16:creationId xmlns:a16="http://schemas.microsoft.com/office/drawing/2014/main" id="{00000000-0008-0000-0600-0000F0010000}"/>
            </a:ext>
          </a:extLst>
        </xdr:cNvPr>
        <xdr:cNvSpPr/>
      </xdr:nvSpPr>
      <xdr:spPr>
        <a:xfrm>
          <a:off x="7810500" y="1686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158238</xdr:rowOff>
    </xdr:from>
    <xdr:ext cx="534377" cy="259045"/>
    <xdr:sp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696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62092</xdr:rowOff>
    </xdr:from>
    <xdr:to>
      <xdr:col>36</xdr:col>
      <xdr:colOff>165100</xdr:colOff>
      <xdr:row>98</xdr:row>
      <xdr:rowOff>163692</xdr:rowOff>
    </xdr:to>
    <xdr:sp textlink="">
      <xdr:nvSpPr>
        <xdr:cNvPr id="498" name="楕円 497">
          <a:extLst>
            <a:ext uri="{FF2B5EF4-FFF2-40B4-BE49-F238E27FC236}">
              <a16:creationId xmlns:a16="http://schemas.microsoft.com/office/drawing/2014/main" id="{00000000-0008-0000-0600-0000F2010000}"/>
            </a:ext>
          </a:extLst>
        </xdr:cNvPr>
        <xdr:cNvSpPr/>
      </xdr:nvSpPr>
      <xdr:spPr>
        <a:xfrm>
          <a:off x="6921500" y="1686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8769</xdr:rowOff>
    </xdr:from>
    <xdr:ext cx="534377" cy="259045"/>
    <xdr:sp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63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textlink="">
      <xdr:nvSpPr>
        <xdr:cNvPr id="524" name="災害復旧事業費グラフ枠">
          <a:extLst>
            <a:ext uri="{FF2B5EF4-FFF2-40B4-BE49-F238E27FC236}">
              <a16:creationId xmlns:a16="http://schemas.microsoft.com/office/drawing/2014/main" id="{00000000-0008-0000-06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textlink="">
      <xdr:nvSpPr>
        <xdr:cNvPr id="526" name="災害復旧事業費最小値テキスト">
          <a:extLst>
            <a:ext uri="{FF2B5EF4-FFF2-40B4-BE49-F238E27FC236}">
              <a16:creationId xmlns:a16="http://schemas.microsoft.com/office/drawing/2014/main" id="{00000000-0008-0000-0600-00000E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textlink="">
      <xdr:nvSpPr>
        <xdr:cNvPr id="528" name="災害復旧事業費最大値テキスト">
          <a:extLst>
            <a:ext uri="{FF2B5EF4-FFF2-40B4-BE49-F238E27FC236}">
              <a16:creationId xmlns:a16="http://schemas.microsoft.com/office/drawing/2014/main" id="{00000000-0008-0000-0600-000010020000}"/>
            </a:ext>
          </a:extLst>
        </xdr:cNvPr>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6442</xdr:rowOff>
    </xdr:from>
    <xdr:to>
      <xdr:col>85</xdr:col>
      <xdr:colOff>127000</xdr:colOff>
      <xdr:row>39</xdr:row>
      <xdr:rowOff>62743</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5481300" y="6692992"/>
          <a:ext cx="838200" cy="56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97963</xdr:rowOff>
    </xdr:from>
    <xdr:ext cx="469744" cy="259045"/>
    <xdr:sp textlink="">
      <xdr:nvSpPr>
        <xdr:cNvPr id="531" name="災害復旧事業費平均値テキスト">
          <a:extLst>
            <a:ext uri="{FF2B5EF4-FFF2-40B4-BE49-F238E27FC236}">
              <a16:creationId xmlns:a16="http://schemas.microsoft.com/office/drawing/2014/main" id="{00000000-0008-0000-0600-000013020000}"/>
            </a:ext>
          </a:extLst>
        </xdr:cNvPr>
        <xdr:cNvSpPr txBox="1"/>
      </xdr:nvSpPr>
      <xdr:spPr>
        <a:xfrm>
          <a:off x="16370300" y="644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6442</xdr:rowOff>
    </xdr:from>
    <xdr:to>
      <xdr:col>81</xdr:col>
      <xdr:colOff>50800</xdr:colOff>
      <xdr:row>39</xdr:row>
      <xdr:rowOff>17399</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4592300" y="6692992"/>
          <a:ext cx="889000" cy="1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1875</xdr:rowOff>
    </xdr:from>
    <xdr:ext cx="534377" cy="259045"/>
    <xdr:sp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14111" y="634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17399</xdr:rowOff>
    </xdr:from>
    <xdr:to>
      <xdr:col>76</xdr:col>
      <xdr:colOff>114300</xdr:colOff>
      <xdr:row>39</xdr:row>
      <xdr:rowOff>78207</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flipV="1">
          <a:off x="13703300" y="6703949"/>
          <a:ext cx="889000" cy="6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15819</xdr:rowOff>
    </xdr:from>
    <xdr:ext cx="469744" cy="259045"/>
    <xdr:sp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35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78207</xdr:rowOff>
    </xdr:from>
    <xdr:to>
      <xdr:col>71</xdr:col>
      <xdr:colOff>177800</xdr:colOff>
      <xdr:row>39</xdr:row>
      <xdr:rowOff>90175</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flipV="1">
          <a:off x="12814300" y="6764757"/>
          <a:ext cx="889000" cy="1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1009</xdr:rowOff>
    </xdr:from>
    <xdr:ext cx="534377" cy="259045"/>
    <xdr:sp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36111" y="634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textlink="">
      <xdr:nvSpPr>
        <xdr:cNvPr id="542" name="フローチャート: 判断 541">
          <a:extLst>
            <a:ext uri="{FF2B5EF4-FFF2-40B4-BE49-F238E27FC236}">
              <a16:creationId xmlns:a16="http://schemas.microsoft.com/office/drawing/2014/main" id="{00000000-0008-0000-0600-00001E020000}"/>
            </a:ext>
          </a:extLst>
        </xdr:cNvPr>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17452</xdr:rowOff>
    </xdr:from>
    <xdr:ext cx="469744" cy="259045"/>
    <xdr:sp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11943</xdr:rowOff>
    </xdr:from>
    <xdr:to>
      <xdr:col>85</xdr:col>
      <xdr:colOff>177800</xdr:colOff>
      <xdr:row>39</xdr:row>
      <xdr:rowOff>113543</xdr:rowOff>
    </xdr:to>
    <xdr:sp textlink="">
      <xdr:nvSpPr>
        <xdr:cNvPr id="549" name="楕円 548">
          <a:extLst>
            <a:ext uri="{FF2B5EF4-FFF2-40B4-BE49-F238E27FC236}">
              <a16:creationId xmlns:a16="http://schemas.microsoft.com/office/drawing/2014/main" id="{00000000-0008-0000-0600-000025020000}"/>
            </a:ext>
          </a:extLst>
        </xdr:cNvPr>
        <xdr:cNvSpPr/>
      </xdr:nvSpPr>
      <xdr:spPr>
        <a:xfrm>
          <a:off x="16268700" y="669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98320</xdr:rowOff>
    </xdr:from>
    <xdr:ext cx="469744" cy="259045"/>
    <xdr:sp textlink="">
      <xdr:nvSpPr>
        <xdr:cNvPr id="550" name="災害復旧事業費該当値テキスト">
          <a:extLst>
            <a:ext uri="{FF2B5EF4-FFF2-40B4-BE49-F238E27FC236}">
              <a16:creationId xmlns:a16="http://schemas.microsoft.com/office/drawing/2014/main" id="{00000000-0008-0000-0600-000026020000}"/>
            </a:ext>
          </a:extLst>
        </xdr:cNvPr>
        <xdr:cNvSpPr txBox="1"/>
      </xdr:nvSpPr>
      <xdr:spPr>
        <a:xfrm>
          <a:off x="16370300" y="6613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127092</xdr:rowOff>
    </xdr:from>
    <xdr:to>
      <xdr:col>81</xdr:col>
      <xdr:colOff>101600</xdr:colOff>
      <xdr:row>39</xdr:row>
      <xdr:rowOff>57242</xdr:rowOff>
    </xdr:to>
    <xdr:sp textlink="">
      <xdr:nvSpPr>
        <xdr:cNvPr id="551" name="楕円 550">
          <a:extLst>
            <a:ext uri="{FF2B5EF4-FFF2-40B4-BE49-F238E27FC236}">
              <a16:creationId xmlns:a16="http://schemas.microsoft.com/office/drawing/2014/main" id="{00000000-0008-0000-0600-000027020000}"/>
            </a:ext>
          </a:extLst>
        </xdr:cNvPr>
        <xdr:cNvSpPr/>
      </xdr:nvSpPr>
      <xdr:spPr>
        <a:xfrm>
          <a:off x="15430500" y="664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48369</xdr:rowOff>
    </xdr:from>
    <xdr:ext cx="469744" cy="259045"/>
    <xdr:sp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5246428" y="6734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138049</xdr:rowOff>
    </xdr:from>
    <xdr:to>
      <xdr:col>76</xdr:col>
      <xdr:colOff>165100</xdr:colOff>
      <xdr:row>39</xdr:row>
      <xdr:rowOff>68199</xdr:rowOff>
    </xdr:to>
    <xdr:sp textlink="">
      <xdr:nvSpPr>
        <xdr:cNvPr id="553" name="楕円 552">
          <a:extLst>
            <a:ext uri="{FF2B5EF4-FFF2-40B4-BE49-F238E27FC236}">
              <a16:creationId xmlns:a16="http://schemas.microsoft.com/office/drawing/2014/main" id="{00000000-0008-0000-0600-000029020000}"/>
            </a:ext>
          </a:extLst>
        </xdr:cNvPr>
        <xdr:cNvSpPr/>
      </xdr:nvSpPr>
      <xdr:spPr>
        <a:xfrm>
          <a:off x="14541500" y="665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59326</xdr:rowOff>
    </xdr:from>
    <xdr:ext cx="469744" cy="259045"/>
    <xdr:sp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4357428" y="6745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27407</xdr:rowOff>
    </xdr:from>
    <xdr:to>
      <xdr:col>72</xdr:col>
      <xdr:colOff>38100</xdr:colOff>
      <xdr:row>39</xdr:row>
      <xdr:rowOff>129007</xdr:rowOff>
    </xdr:to>
    <xdr:sp textlink="">
      <xdr:nvSpPr>
        <xdr:cNvPr id="555" name="楕円 554">
          <a:extLst>
            <a:ext uri="{FF2B5EF4-FFF2-40B4-BE49-F238E27FC236}">
              <a16:creationId xmlns:a16="http://schemas.microsoft.com/office/drawing/2014/main" id="{00000000-0008-0000-0600-00002B020000}"/>
            </a:ext>
          </a:extLst>
        </xdr:cNvPr>
        <xdr:cNvSpPr/>
      </xdr:nvSpPr>
      <xdr:spPr>
        <a:xfrm>
          <a:off x="13652500" y="67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120134</xdr:rowOff>
    </xdr:from>
    <xdr:ext cx="469744" cy="259045"/>
    <xdr:sp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3468428" y="680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39375</xdr:rowOff>
    </xdr:from>
    <xdr:to>
      <xdr:col>67</xdr:col>
      <xdr:colOff>101600</xdr:colOff>
      <xdr:row>39</xdr:row>
      <xdr:rowOff>140975</xdr:rowOff>
    </xdr:to>
    <xdr:sp textlink="">
      <xdr:nvSpPr>
        <xdr:cNvPr id="557" name="楕円 556">
          <a:extLst>
            <a:ext uri="{FF2B5EF4-FFF2-40B4-BE49-F238E27FC236}">
              <a16:creationId xmlns:a16="http://schemas.microsoft.com/office/drawing/2014/main" id="{00000000-0008-0000-0600-00002D020000}"/>
            </a:ext>
          </a:extLst>
        </xdr:cNvPr>
        <xdr:cNvSpPr/>
      </xdr:nvSpPr>
      <xdr:spPr>
        <a:xfrm>
          <a:off x="12763500" y="672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132102</xdr:rowOff>
    </xdr:from>
    <xdr:ext cx="378565" cy="259045"/>
    <xdr:sp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625017" y="6818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textlink="">
      <xdr:nvSpPr>
        <xdr:cNvPr id="566" name="正方形/長方形 565">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textlink="">
      <xdr:nvSpPr>
        <xdr:cNvPr id="575" name="失業対策事業費グラフ枠">
          <a:extLst>
            <a:ext uri="{FF2B5EF4-FFF2-40B4-BE49-F238E27FC236}">
              <a16:creationId xmlns:a16="http://schemas.microsoft.com/office/drawing/2014/main" id="{00000000-0008-0000-06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textlink="">
      <xdr:nvSpPr>
        <xdr:cNvPr id="577" name="失業対策事業費最小値テキスト">
          <a:extLst>
            <a:ext uri="{FF2B5EF4-FFF2-40B4-BE49-F238E27FC236}">
              <a16:creationId xmlns:a16="http://schemas.microsoft.com/office/drawing/2014/main" id="{00000000-0008-0000-0600-000041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textlink="">
      <xdr:nvSpPr>
        <xdr:cNvPr id="579" name="失業対策事業費最大値テキスト">
          <a:extLst>
            <a:ext uri="{FF2B5EF4-FFF2-40B4-BE49-F238E27FC236}">
              <a16:creationId xmlns:a16="http://schemas.microsoft.com/office/drawing/2014/main" id="{00000000-0008-0000-0600-000043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textlink="">
      <xdr:nvSpPr>
        <xdr:cNvPr id="582" name="失業対策事業費平均値テキスト">
          <a:extLst>
            <a:ext uri="{FF2B5EF4-FFF2-40B4-BE49-F238E27FC236}">
              <a16:creationId xmlns:a16="http://schemas.microsoft.com/office/drawing/2014/main" id="{00000000-0008-0000-0600-000046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textlink="">
      <xdr:nvSpPr>
        <xdr:cNvPr id="593" name="フローチャート: 判断 592">
          <a:extLst>
            <a:ext uri="{FF2B5EF4-FFF2-40B4-BE49-F238E27FC236}">
              <a16:creationId xmlns:a16="http://schemas.microsoft.com/office/drawing/2014/main" id="{00000000-0008-0000-0600-000051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textlink="">
      <xdr:nvSpPr>
        <xdr:cNvPr id="600" name="楕円 599">
          <a:extLst>
            <a:ext uri="{FF2B5EF4-FFF2-40B4-BE49-F238E27FC236}">
              <a16:creationId xmlns:a16="http://schemas.microsoft.com/office/drawing/2014/main" id="{00000000-0008-0000-0600-000058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textlink="">
      <xdr:nvSpPr>
        <xdr:cNvPr id="601" name="失業対策事業費該当値テキスト">
          <a:extLst>
            <a:ext uri="{FF2B5EF4-FFF2-40B4-BE49-F238E27FC236}">
              <a16:creationId xmlns:a16="http://schemas.microsoft.com/office/drawing/2014/main" id="{00000000-0008-0000-0600-000059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textlink="">
      <xdr:nvSpPr>
        <xdr:cNvPr id="602" name="楕円 601">
          <a:extLst>
            <a:ext uri="{FF2B5EF4-FFF2-40B4-BE49-F238E27FC236}">
              <a16:creationId xmlns:a16="http://schemas.microsoft.com/office/drawing/2014/main" id="{00000000-0008-0000-0600-00005A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textlink="">
      <xdr:nvSpPr>
        <xdr:cNvPr id="604" name="楕円 603">
          <a:extLst>
            <a:ext uri="{FF2B5EF4-FFF2-40B4-BE49-F238E27FC236}">
              <a16:creationId xmlns:a16="http://schemas.microsoft.com/office/drawing/2014/main" id="{00000000-0008-0000-0600-00005C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textlink="">
      <xdr:nvSpPr>
        <xdr:cNvPr id="606" name="楕円 605">
          <a:extLst>
            <a:ext uri="{FF2B5EF4-FFF2-40B4-BE49-F238E27FC236}">
              <a16:creationId xmlns:a16="http://schemas.microsoft.com/office/drawing/2014/main" id="{00000000-0008-0000-0600-00005E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textlink="">
      <xdr:nvSpPr>
        <xdr:cNvPr id="608" name="楕円 607">
          <a:extLst>
            <a:ext uri="{FF2B5EF4-FFF2-40B4-BE49-F238E27FC236}">
              <a16:creationId xmlns:a16="http://schemas.microsoft.com/office/drawing/2014/main" id="{00000000-0008-0000-0600-000060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textlink="">
      <xdr:nvSpPr>
        <xdr:cNvPr id="611" name="正方形/長方形 610">
          <a:extLst>
            <a:ext uri="{FF2B5EF4-FFF2-40B4-BE49-F238E27FC236}">
              <a16:creationId xmlns:a16="http://schemas.microsoft.com/office/drawing/2014/main" id="{00000000-0008-0000-06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textlink="">
      <xdr:nvSpPr>
        <xdr:cNvPr id="612" name="正方形/長方形 611">
          <a:extLst>
            <a:ext uri="{FF2B5EF4-FFF2-40B4-BE49-F238E27FC236}">
              <a16:creationId xmlns:a16="http://schemas.microsoft.com/office/drawing/2014/main" id="{00000000-0008-0000-06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textlink="">
      <xdr:nvSpPr>
        <xdr:cNvPr id="613" name="正方形/長方形 612">
          <a:extLst>
            <a:ext uri="{FF2B5EF4-FFF2-40B4-BE49-F238E27FC236}">
              <a16:creationId xmlns:a16="http://schemas.microsoft.com/office/drawing/2014/main" id="{00000000-0008-0000-06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textlink="">
      <xdr:nvSpPr>
        <xdr:cNvPr id="614" name="正方形/長方形 613">
          <a:extLst>
            <a:ext uri="{FF2B5EF4-FFF2-40B4-BE49-F238E27FC236}">
              <a16:creationId xmlns:a16="http://schemas.microsoft.com/office/drawing/2014/main" id="{00000000-0008-0000-06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textlink="">
      <xdr:nvSpPr>
        <xdr:cNvPr id="615" name="正方形/長方形 614">
          <a:extLst>
            <a:ext uri="{FF2B5EF4-FFF2-40B4-BE49-F238E27FC236}">
              <a16:creationId xmlns:a16="http://schemas.microsoft.com/office/drawing/2014/main" id="{00000000-0008-0000-06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textlink="">
      <xdr:nvSpPr>
        <xdr:cNvPr id="616" name="正方形/長方形 615">
          <a:extLst>
            <a:ext uri="{FF2B5EF4-FFF2-40B4-BE49-F238E27FC236}">
              <a16:creationId xmlns:a16="http://schemas.microsoft.com/office/drawing/2014/main" id="{00000000-0008-0000-06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textlink="">
      <xdr:nvSpPr>
        <xdr:cNvPr id="617" name="正方形/長方形 616">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textlink="">
      <xdr:nvSpPr>
        <xdr:cNvPr id="634" name="公債費グラフ枠">
          <a:extLst>
            <a:ext uri="{FF2B5EF4-FFF2-40B4-BE49-F238E27FC236}">
              <a16:creationId xmlns:a16="http://schemas.microsoft.com/office/drawing/2014/main" id="{00000000-0008-0000-06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textlink="">
      <xdr:nvSpPr>
        <xdr:cNvPr id="636" name="公債費最小値テキスト">
          <a:extLst>
            <a:ext uri="{FF2B5EF4-FFF2-40B4-BE49-F238E27FC236}">
              <a16:creationId xmlns:a16="http://schemas.microsoft.com/office/drawing/2014/main" id="{00000000-0008-0000-0600-00007C020000}"/>
            </a:ext>
          </a:extLst>
        </xdr:cNvPr>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textlink="">
      <xdr:nvSpPr>
        <xdr:cNvPr id="638" name="公債費最大値テキスト">
          <a:extLst>
            <a:ext uri="{FF2B5EF4-FFF2-40B4-BE49-F238E27FC236}">
              <a16:creationId xmlns:a16="http://schemas.microsoft.com/office/drawing/2014/main" id="{00000000-0008-0000-0600-00007E020000}"/>
            </a:ext>
          </a:extLst>
        </xdr:cNvPr>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94459</xdr:rowOff>
    </xdr:from>
    <xdr:to>
      <xdr:col>85</xdr:col>
      <xdr:colOff>127000</xdr:colOff>
      <xdr:row>78</xdr:row>
      <xdr:rowOff>100341</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5481300" y="13467559"/>
          <a:ext cx="838200" cy="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160590</xdr:rowOff>
    </xdr:from>
    <xdr:ext cx="534377" cy="259045"/>
    <xdr:sp textlink="">
      <xdr:nvSpPr>
        <xdr:cNvPr id="641" name="公債費平均値テキスト">
          <a:extLst>
            <a:ext uri="{FF2B5EF4-FFF2-40B4-BE49-F238E27FC236}">
              <a16:creationId xmlns:a16="http://schemas.microsoft.com/office/drawing/2014/main" id="{00000000-0008-0000-0600-000081020000}"/>
            </a:ext>
          </a:extLst>
        </xdr:cNvPr>
        <xdr:cNvSpPr txBox="1"/>
      </xdr:nvSpPr>
      <xdr:spPr>
        <a:xfrm>
          <a:off x="16370300" y="13190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97451</xdr:rowOff>
    </xdr:from>
    <xdr:to>
      <xdr:col>81</xdr:col>
      <xdr:colOff>50800</xdr:colOff>
      <xdr:row>78</xdr:row>
      <xdr:rowOff>100341</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4592300" y="13470551"/>
          <a:ext cx="889000" cy="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92629</xdr:rowOff>
    </xdr:from>
    <xdr:ext cx="534377" cy="259045"/>
    <xdr:sp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12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97451</xdr:rowOff>
    </xdr:from>
    <xdr:to>
      <xdr:col>76</xdr:col>
      <xdr:colOff>114300</xdr:colOff>
      <xdr:row>78</xdr:row>
      <xdr:rowOff>97971</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flipV="1">
          <a:off x="13703300" y="13470551"/>
          <a:ext cx="889000" cy="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107377</xdr:rowOff>
    </xdr:from>
    <xdr:ext cx="534377" cy="259045"/>
    <xdr:sp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94284</xdr:rowOff>
    </xdr:from>
    <xdr:to>
      <xdr:col>71</xdr:col>
      <xdr:colOff>177800</xdr:colOff>
      <xdr:row>78</xdr:row>
      <xdr:rowOff>97971</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814300" y="13467384"/>
          <a:ext cx="889000" cy="3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textlink="">
      <xdr:nvSpPr>
        <xdr:cNvPr id="650" name="フローチャート: 判断 649">
          <a:extLst>
            <a:ext uri="{FF2B5EF4-FFF2-40B4-BE49-F238E27FC236}">
              <a16:creationId xmlns:a16="http://schemas.microsoft.com/office/drawing/2014/main" id="{00000000-0008-0000-0600-00008A020000}"/>
            </a:ext>
          </a:extLst>
        </xdr:cNvPr>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111743</xdr:rowOff>
    </xdr:from>
    <xdr:ext cx="534377" cy="259045"/>
    <xdr:sp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textlink="">
      <xdr:nvSpPr>
        <xdr:cNvPr id="652" name="フローチャート: 判断 651">
          <a:extLst>
            <a:ext uri="{FF2B5EF4-FFF2-40B4-BE49-F238E27FC236}">
              <a16:creationId xmlns:a16="http://schemas.microsoft.com/office/drawing/2014/main" id="{00000000-0008-0000-0600-00008C020000}"/>
            </a:ext>
          </a:extLst>
        </xdr:cNvPr>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109597</xdr:rowOff>
    </xdr:from>
    <xdr:ext cx="534377" cy="259045"/>
    <xdr:sp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43659</xdr:rowOff>
    </xdr:from>
    <xdr:to>
      <xdr:col>85</xdr:col>
      <xdr:colOff>177800</xdr:colOff>
      <xdr:row>78</xdr:row>
      <xdr:rowOff>145259</xdr:rowOff>
    </xdr:to>
    <xdr:sp textlink="">
      <xdr:nvSpPr>
        <xdr:cNvPr id="659" name="楕円 658">
          <a:extLst>
            <a:ext uri="{FF2B5EF4-FFF2-40B4-BE49-F238E27FC236}">
              <a16:creationId xmlns:a16="http://schemas.microsoft.com/office/drawing/2014/main" id="{00000000-0008-0000-0600-000093020000}"/>
            </a:ext>
          </a:extLst>
        </xdr:cNvPr>
        <xdr:cNvSpPr/>
      </xdr:nvSpPr>
      <xdr:spPr>
        <a:xfrm>
          <a:off x="16268700" y="1341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130036</xdr:rowOff>
    </xdr:from>
    <xdr:ext cx="534377" cy="259045"/>
    <xdr:sp textlink="">
      <xdr:nvSpPr>
        <xdr:cNvPr id="660" name="公債費該当値テキスト">
          <a:extLst>
            <a:ext uri="{FF2B5EF4-FFF2-40B4-BE49-F238E27FC236}">
              <a16:creationId xmlns:a16="http://schemas.microsoft.com/office/drawing/2014/main" id="{00000000-0008-0000-0600-000094020000}"/>
            </a:ext>
          </a:extLst>
        </xdr:cNvPr>
        <xdr:cNvSpPr txBox="1"/>
      </xdr:nvSpPr>
      <xdr:spPr>
        <a:xfrm>
          <a:off x="16370300" y="1333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49541</xdr:rowOff>
    </xdr:from>
    <xdr:to>
      <xdr:col>81</xdr:col>
      <xdr:colOff>101600</xdr:colOff>
      <xdr:row>78</xdr:row>
      <xdr:rowOff>151141</xdr:rowOff>
    </xdr:to>
    <xdr:sp textlink="">
      <xdr:nvSpPr>
        <xdr:cNvPr id="661" name="楕円 660">
          <a:extLst>
            <a:ext uri="{FF2B5EF4-FFF2-40B4-BE49-F238E27FC236}">
              <a16:creationId xmlns:a16="http://schemas.microsoft.com/office/drawing/2014/main" id="{00000000-0008-0000-0600-000095020000}"/>
            </a:ext>
          </a:extLst>
        </xdr:cNvPr>
        <xdr:cNvSpPr/>
      </xdr:nvSpPr>
      <xdr:spPr>
        <a:xfrm>
          <a:off x="15430500" y="1342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142268</xdr:rowOff>
    </xdr:from>
    <xdr:ext cx="534377" cy="259045"/>
    <xdr:sp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5214111" y="1351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46651</xdr:rowOff>
    </xdr:from>
    <xdr:to>
      <xdr:col>76</xdr:col>
      <xdr:colOff>165100</xdr:colOff>
      <xdr:row>78</xdr:row>
      <xdr:rowOff>148251</xdr:rowOff>
    </xdr:to>
    <xdr:sp textlink="">
      <xdr:nvSpPr>
        <xdr:cNvPr id="663" name="楕円 662">
          <a:extLst>
            <a:ext uri="{FF2B5EF4-FFF2-40B4-BE49-F238E27FC236}">
              <a16:creationId xmlns:a16="http://schemas.microsoft.com/office/drawing/2014/main" id="{00000000-0008-0000-0600-000097020000}"/>
            </a:ext>
          </a:extLst>
        </xdr:cNvPr>
        <xdr:cNvSpPr/>
      </xdr:nvSpPr>
      <xdr:spPr>
        <a:xfrm>
          <a:off x="14541500" y="1341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139378</xdr:rowOff>
    </xdr:from>
    <xdr:ext cx="534377" cy="259045"/>
    <xdr:sp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4325111" y="1351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47171</xdr:rowOff>
    </xdr:from>
    <xdr:to>
      <xdr:col>72</xdr:col>
      <xdr:colOff>38100</xdr:colOff>
      <xdr:row>78</xdr:row>
      <xdr:rowOff>148771</xdr:rowOff>
    </xdr:to>
    <xdr:sp textlink="">
      <xdr:nvSpPr>
        <xdr:cNvPr id="665" name="楕円 664">
          <a:extLst>
            <a:ext uri="{FF2B5EF4-FFF2-40B4-BE49-F238E27FC236}">
              <a16:creationId xmlns:a16="http://schemas.microsoft.com/office/drawing/2014/main" id="{00000000-0008-0000-0600-000099020000}"/>
            </a:ext>
          </a:extLst>
        </xdr:cNvPr>
        <xdr:cNvSpPr/>
      </xdr:nvSpPr>
      <xdr:spPr>
        <a:xfrm>
          <a:off x="13652500" y="1342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139898</xdr:rowOff>
    </xdr:from>
    <xdr:ext cx="534377" cy="259045"/>
    <xdr:sp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3436111" y="1351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43484</xdr:rowOff>
    </xdr:from>
    <xdr:to>
      <xdr:col>67</xdr:col>
      <xdr:colOff>101600</xdr:colOff>
      <xdr:row>78</xdr:row>
      <xdr:rowOff>145084</xdr:rowOff>
    </xdr:to>
    <xdr:sp textlink="">
      <xdr:nvSpPr>
        <xdr:cNvPr id="667" name="楕円 666">
          <a:extLst>
            <a:ext uri="{FF2B5EF4-FFF2-40B4-BE49-F238E27FC236}">
              <a16:creationId xmlns:a16="http://schemas.microsoft.com/office/drawing/2014/main" id="{00000000-0008-0000-0600-00009B020000}"/>
            </a:ext>
          </a:extLst>
        </xdr:cNvPr>
        <xdr:cNvSpPr/>
      </xdr:nvSpPr>
      <xdr:spPr>
        <a:xfrm>
          <a:off x="12763500" y="1341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136211</xdr:rowOff>
    </xdr:from>
    <xdr:ext cx="534377" cy="259045"/>
    <xdr:sp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547111" y="1350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textlink="">
      <xdr:nvSpPr>
        <xdr:cNvPr id="670" name="正方形/長方形 669">
          <a:extLst>
            <a:ext uri="{FF2B5EF4-FFF2-40B4-BE49-F238E27FC236}">
              <a16:creationId xmlns:a16="http://schemas.microsoft.com/office/drawing/2014/main" id="{00000000-0008-0000-06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textlink="">
      <xdr:nvSpPr>
        <xdr:cNvPr id="671" name="正方形/長方形 670">
          <a:extLst>
            <a:ext uri="{FF2B5EF4-FFF2-40B4-BE49-F238E27FC236}">
              <a16:creationId xmlns:a16="http://schemas.microsoft.com/office/drawing/2014/main" id="{00000000-0008-0000-06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textlink="">
      <xdr:nvSpPr>
        <xdr:cNvPr id="672" name="正方形/長方形 671">
          <a:extLst>
            <a:ext uri="{FF2B5EF4-FFF2-40B4-BE49-F238E27FC236}">
              <a16:creationId xmlns:a16="http://schemas.microsoft.com/office/drawing/2014/main" id="{00000000-0008-0000-06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textlink="">
      <xdr:nvSpPr>
        <xdr:cNvPr id="673" name="正方形/長方形 672">
          <a:extLst>
            <a:ext uri="{FF2B5EF4-FFF2-40B4-BE49-F238E27FC236}">
              <a16:creationId xmlns:a16="http://schemas.microsoft.com/office/drawing/2014/main" id="{00000000-0008-0000-06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textlink="">
      <xdr:nvSpPr>
        <xdr:cNvPr id="674" name="正方形/長方形 673">
          <a:extLst>
            <a:ext uri="{FF2B5EF4-FFF2-40B4-BE49-F238E27FC236}">
              <a16:creationId xmlns:a16="http://schemas.microsoft.com/office/drawing/2014/main" id="{00000000-0008-0000-06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textlink="">
      <xdr:nvSpPr>
        <xdr:cNvPr id="675" name="正方形/長方形 674">
          <a:extLst>
            <a:ext uri="{FF2B5EF4-FFF2-40B4-BE49-F238E27FC236}">
              <a16:creationId xmlns:a16="http://schemas.microsoft.com/office/drawing/2014/main" id="{00000000-0008-0000-06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textlink="">
      <xdr:nvSpPr>
        <xdr:cNvPr id="676" name="正方形/長方形 675">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textlink="">
      <xdr:nvSpPr>
        <xdr:cNvPr id="691" name="積立金グラフ枠">
          <a:extLst>
            <a:ext uri="{FF2B5EF4-FFF2-40B4-BE49-F238E27FC236}">
              <a16:creationId xmlns:a16="http://schemas.microsoft.com/office/drawing/2014/main" id="{00000000-0008-0000-06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textlink="">
      <xdr:nvSpPr>
        <xdr:cNvPr id="693" name="積立金最小値テキスト">
          <a:extLst>
            <a:ext uri="{FF2B5EF4-FFF2-40B4-BE49-F238E27FC236}">
              <a16:creationId xmlns:a16="http://schemas.microsoft.com/office/drawing/2014/main" id="{00000000-0008-0000-0600-0000B5020000}"/>
            </a:ext>
          </a:extLst>
        </xdr:cNvPr>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textlink="">
      <xdr:nvSpPr>
        <xdr:cNvPr id="695" name="積立金最大値テキスト">
          <a:extLst>
            <a:ext uri="{FF2B5EF4-FFF2-40B4-BE49-F238E27FC236}">
              <a16:creationId xmlns:a16="http://schemas.microsoft.com/office/drawing/2014/main" id="{00000000-0008-0000-0600-0000B7020000}"/>
            </a:ext>
          </a:extLst>
        </xdr:cNvPr>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142050</xdr:rowOff>
    </xdr:from>
    <xdr:to>
      <xdr:col>85</xdr:col>
      <xdr:colOff>127000</xdr:colOff>
      <xdr:row>98</xdr:row>
      <xdr:rowOff>46306</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5481300" y="16772700"/>
          <a:ext cx="838200" cy="7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59774</xdr:rowOff>
    </xdr:from>
    <xdr:ext cx="534377" cy="259045"/>
    <xdr:sp textlink="">
      <xdr:nvSpPr>
        <xdr:cNvPr id="698" name="積立金平均値テキスト">
          <a:extLst>
            <a:ext uri="{FF2B5EF4-FFF2-40B4-BE49-F238E27FC236}">
              <a16:creationId xmlns:a16="http://schemas.microsoft.com/office/drawing/2014/main" id="{00000000-0008-0000-0600-0000BA020000}"/>
            </a:ext>
          </a:extLst>
        </xdr:cNvPr>
        <xdr:cNvSpPr txBox="1"/>
      </xdr:nvSpPr>
      <xdr:spPr>
        <a:xfrm>
          <a:off x="16370300" y="1686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142050</xdr:rowOff>
    </xdr:from>
    <xdr:to>
      <xdr:col>81</xdr:col>
      <xdr:colOff>50800</xdr:colOff>
      <xdr:row>97</xdr:row>
      <xdr:rowOff>171441</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4592300" y="1677270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165301</xdr:rowOff>
    </xdr:from>
    <xdr:ext cx="534377" cy="259045"/>
    <xdr:sp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96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171441</xdr:rowOff>
    </xdr:from>
    <xdr:to>
      <xdr:col>76</xdr:col>
      <xdr:colOff>114300</xdr:colOff>
      <xdr:row>98</xdr:row>
      <xdr:rowOff>42142</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flipV="1">
          <a:off x="13703300" y="16802091"/>
          <a:ext cx="889000" cy="4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25931</xdr:rowOff>
    </xdr:from>
    <xdr:ext cx="534377" cy="259045"/>
    <xdr:sp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699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42142</xdr:rowOff>
    </xdr:from>
    <xdr:to>
      <xdr:col>71</xdr:col>
      <xdr:colOff>177800</xdr:colOff>
      <xdr:row>98</xdr:row>
      <xdr:rowOff>151532</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flipV="1">
          <a:off x="12814300" y="16844242"/>
          <a:ext cx="889000" cy="10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textlink="">
      <xdr:nvSpPr>
        <xdr:cNvPr id="707" name="フローチャート: 判断 706">
          <a:extLst>
            <a:ext uri="{FF2B5EF4-FFF2-40B4-BE49-F238E27FC236}">
              <a16:creationId xmlns:a16="http://schemas.microsoft.com/office/drawing/2014/main" id="{00000000-0008-0000-0600-0000C3020000}"/>
            </a:ext>
          </a:extLst>
        </xdr:cNvPr>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37775</xdr:rowOff>
    </xdr:from>
    <xdr:ext cx="534377" cy="259045"/>
    <xdr:sp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701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textlink="">
      <xdr:nvSpPr>
        <xdr:cNvPr id="709" name="フローチャート: 判断 708">
          <a:extLst>
            <a:ext uri="{FF2B5EF4-FFF2-40B4-BE49-F238E27FC236}">
              <a16:creationId xmlns:a16="http://schemas.microsoft.com/office/drawing/2014/main" id="{00000000-0008-0000-0600-0000C5020000}"/>
            </a:ext>
          </a:extLst>
        </xdr:cNvPr>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45338</xdr:rowOff>
    </xdr:from>
    <xdr:ext cx="534377" cy="259045"/>
    <xdr:sp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701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166956</xdr:rowOff>
    </xdr:from>
    <xdr:to>
      <xdr:col>85</xdr:col>
      <xdr:colOff>177800</xdr:colOff>
      <xdr:row>98</xdr:row>
      <xdr:rowOff>97106</xdr:rowOff>
    </xdr:to>
    <xdr:sp textlink="">
      <xdr:nvSpPr>
        <xdr:cNvPr id="716" name="楕円 715">
          <a:extLst>
            <a:ext uri="{FF2B5EF4-FFF2-40B4-BE49-F238E27FC236}">
              <a16:creationId xmlns:a16="http://schemas.microsoft.com/office/drawing/2014/main" id="{00000000-0008-0000-0600-0000CC020000}"/>
            </a:ext>
          </a:extLst>
        </xdr:cNvPr>
        <xdr:cNvSpPr/>
      </xdr:nvSpPr>
      <xdr:spPr>
        <a:xfrm>
          <a:off x="16268700" y="1679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18383</xdr:rowOff>
    </xdr:from>
    <xdr:ext cx="534377" cy="259045"/>
    <xdr:sp textlink="">
      <xdr:nvSpPr>
        <xdr:cNvPr id="717" name="積立金該当値テキスト">
          <a:extLst>
            <a:ext uri="{FF2B5EF4-FFF2-40B4-BE49-F238E27FC236}">
              <a16:creationId xmlns:a16="http://schemas.microsoft.com/office/drawing/2014/main" id="{00000000-0008-0000-0600-0000CD020000}"/>
            </a:ext>
          </a:extLst>
        </xdr:cNvPr>
        <xdr:cNvSpPr txBox="1"/>
      </xdr:nvSpPr>
      <xdr:spPr>
        <a:xfrm>
          <a:off x="16370300" y="1664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91250</xdr:rowOff>
    </xdr:from>
    <xdr:to>
      <xdr:col>81</xdr:col>
      <xdr:colOff>101600</xdr:colOff>
      <xdr:row>98</xdr:row>
      <xdr:rowOff>21400</xdr:rowOff>
    </xdr:to>
    <xdr:sp textlink="">
      <xdr:nvSpPr>
        <xdr:cNvPr id="718" name="楕円 717">
          <a:extLst>
            <a:ext uri="{FF2B5EF4-FFF2-40B4-BE49-F238E27FC236}">
              <a16:creationId xmlns:a16="http://schemas.microsoft.com/office/drawing/2014/main" id="{00000000-0008-0000-0600-0000CE020000}"/>
            </a:ext>
          </a:extLst>
        </xdr:cNvPr>
        <xdr:cNvSpPr/>
      </xdr:nvSpPr>
      <xdr:spPr>
        <a:xfrm>
          <a:off x="15430500" y="167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37927</xdr:rowOff>
    </xdr:from>
    <xdr:ext cx="599010" cy="259045"/>
    <xdr:sp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5181795" y="16497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120641</xdr:rowOff>
    </xdr:from>
    <xdr:to>
      <xdr:col>76</xdr:col>
      <xdr:colOff>165100</xdr:colOff>
      <xdr:row>98</xdr:row>
      <xdr:rowOff>50791</xdr:rowOff>
    </xdr:to>
    <xdr:sp textlink="">
      <xdr:nvSpPr>
        <xdr:cNvPr id="720" name="楕円 719">
          <a:extLst>
            <a:ext uri="{FF2B5EF4-FFF2-40B4-BE49-F238E27FC236}">
              <a16:creationId xmlns:a16="http://schemas.microsoft.com/office/drawing/2014/main" id="{00000000-0008-0000-0600-0000D0020000}"/>
            </a:ext>
          </a:extLst>
        </xdr:cNvPr>
        <xdr:cNvSpPr/>
      </xdr:nvSpPr>
      <xdr:spPr>
        <a:xfrm>
          <a:off x="14541500" y="167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67318</xdr:rowOff>
    </xdr:from>
    <xdr:ext cx="599010" cy="259045"/>
    <xdr:sp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4292795" y="16526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162792</xdr:rowOff>
    </xdr:from>
    <xdr:to>
      <xdr:col>72</xdr:col>
      <xdr:colOff>38100</xdr:colOff>
      <xdr:row>98</xdr:row>
      <xdr:rowOff>92942</xdr:rowOff>
    </xdr:to>
    <xdr:sp textlink="">
      <xdr:nvSpPr>
        <xdr:cNvPr id="722" name="楕円 721">
          <a:extLst>
            <a:ext uri="{FF2B5EF4-FFF2-40B4-BE49-F238E27FC236}">
              <a16:creationId xmlns:a16="http://schemas.microsoft.com/office/drawing/2014/main" id="{00000000-0008-0000-0600-0000D2020000}"/>
            </a:ext>
          </a:extLst>
        </xdr:cNvPr>
        <xdr:cNvSpPr/>
      </xdr:nvSpPr>
      <xdr:spPr>
        <a:xfrm>
          <a:off x="13652500" y="1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109469</xdr:rowOff>
    </xdr:from>
    <xdr:ext cx="534377" cy="259045"/>
    <xdr:sp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3436111" y="1656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100732</xdr:rowOff>
    </xdr:from>
    <xdr:to>
      <xdr:col>67</xdr:col>
      <xdr:colOff>101600</xdr:colOff>
      <xdr:row>99</xdr:row>
      <xdr:rowOff>30882</xdr:rowOff>
    </xdr:to>
    <xdr:sp textlink="">
      <xdr:nvSpPr>
        <xdr:cNvPr id="724" name="楕円 723">
          <a:extLst>
            <a:ext uri="{FF2B5EF4-FFF2-40B4-BE49-F238E27FC236}">
              <a16:creationId xmlns:a16="http://schemas.microsoft.com/office/drawing/2014/main" id="{00000000-0008-0000-0600-0000D4020000}"/>
            </a:ext>
          </a:extLst>
        </xdr:cNvPr>
        <xdr:cNvSpPr/>
      </xdr:nvSpPr>
      <xdr:spPr>
        <a:xfrm>
          <a:off x="12763500" y="1690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47409</xdr:rowOff>
    </xdr:from>
    <xdr:ext cx="534377" cy="259045"/>
    <xdr:sp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2547111" y="1667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textlink="">
      <xdr:nvSpPr>
        <xdr:cNvPr id="727" name="正方形/長方形 726">
          <a:extLst>
            <a:ext uri="{FF2B5EF4-FFF2-40B4-BE49-F238E27FC236}">
              <a16:creationId xmlns:a16="http://schemas.microsoft.com/office/drawing/2014/main" id="{00000000-0008-0000-06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textlink="">
      <xdr:nvSpPr>
        <xdr:cNvPr id="728" name="正方形/長方形 727">
          <a:extLst>
            <a:ext uri="{FF2B5EF4-FFF2-40B4-BE49-F238E27FC236}">
              <a16:creationId xmlns:a16="http://schemas.microsoft.com/office/drawing/2014/main" id="{00000000-0008-0000-06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textlink="">
      <xdr:nvSpPr>
        <xdr:cNvPr id="729" name="正方形/長方形 728">
          <a:extLst>
            <a:ext uri="{FF2B5EF4-FFF2-40B4-BE49-F238E27FC236}">
              <a16:creationId xmlns:a16="http://schemas.microsoft.com/office/drawing/2014/main" id="{00000000-0008-0000-06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textlink="">
      <xdr:nvSpPr>
        <xdr:cNvPr id="730" name="正方形/長方形 729">
          <a:extLst>
            <a:ext uri="{FF2B5EF4-FFF2-40B4-BE49-F238E27FC236}">
              <a16:creationId xmlns:a16="http://schemas.microsoft.com/office/drawing/2014/main" id="{00000000-0008-0000-06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textlink="">
      <xdr:nvSpPr>
        <xdr:cNvPr id="731" name="正方形/長方形 730">
          <a:extLst>
            <a:ext uri="{FF2B5EF4-FFF2-40B4-BE49-F238E27FC236}">
              <a16:creationId xmlns:a16="http://schemas.microsoft.com/office/drawing/2014/main" id="{00000000-0008-0000-06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textlink="">
      <xdr:nvSpPr>
        <xdr:cNvPr id="732" name="正方形/長方形 731">
          <a:extLst>
            <a:ext uri="{FF2B5EF4-FFF2-40B4-BE49-F238E27FC236}">
              <a16:creationId xmlns:a16="http://schemas.microsoft.com/office/drawing/2014/main" id="{00000000-0008-0000-06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textlink="">
      <xdr:nvSpPr>
        <xdr:cNvPr id="733" name="正方形/長方形 732">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textlink="">
      <xdr:nvSpPr>
        <xdr:cNvPr id="750" name="投資及び出資金グラフ枠">
          <a:extLst>
            <a:ext uri="{FF2B5EF4-FFF2-40B4-BE49-F238E27FC236}">
              <a16:creationId xmlns:a16="http://schemas.microsoft.com/office/drawing/2014/main" id="{00000000-0008-0000-06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textlink="">
      <xdr:nvSpPr>
        <xdr:cNvPr id="752" name="投資及び出資金最小値テキスト">
          <a:extLst>
            <a:ext uri="{FF2B5EF4-FFF2-40B4-BE49-F238E27FC236}">
              <a16:creationId xmlns:a16="http://schemas.microsoft.com/office/drawing/2014/main" id="{00000000-0008-0000-0600-0000F0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textlink="">
      <xdr:nvSpPr>
        <xdr:cNvPr id="754" name="投資及び出資金最大値テキスト">
          <a:extLst>
            <a:ext uri="{FF2B5EF4-FFF2-40B4-BE49-F238E27FC236}">
              <a16:creationId xmlns:a16="http://schemas.microsoft.com/office/drawing/2014/main" id="{00000000-0008-0000-0600-0000F2020000}"/>
            </a:ext>
          </a:extLst>
        </xdr:cNvPr>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164617</xdr:rowOff>
    </xdr:from>
    <xdr:to>
      <xdr:col>116</xdr:col>
      <xdr:colOff>63500</xdr:colOff>
      <xdr:row>39</xdr:row>
      <xdr:rowOff>53877</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21323300" y="6679717"/>
          <a:ext cx="838200" cy="6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116806</xdr:rowOff>
    </xdr:from>
    <xdr:ext cx="469744" cy="259045"/>
    <xdr:sp textlink="">
      <xdr:nvSpPr>
        <xdr:cNvPr id="757" name="投資及び出資金平均値テキスト">
          <a:extLst>
            <a:ext uri="{FF2B5EF4-FFF2-40B4-BE49-F238E27FC236}">
              <a16:creationId xmlns:a16="http://schemas.microsoft.com/office/drawing/2014/main" id="{00000000-0008-0000-0600-0000F5020000}"/>
            </a:ext>
          </a:extLst>
        </xdr:cNvPr>
        <xdr:cNvSpPr txBox="1"/>
      </xdr:nvSpPr>
      <xdr:spPr>
        <a:xfrm>
          <a:off x="22212300" y="6460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164617</xdr:rowOff>
    </xdr:from>
    <xdr:to>
      <xdr:col>111</xdr:col>
      <xdr:colOff>177800</xdr:colOff>
      <xdr:row>39</xdr:row>
      <xdr:rowOff>5446</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flipV="1">
          <a:off x="20434300" y="6679717"/>
          <a:ext cx="889000" cy="1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47693</xdr:rowOff>
    </xdr:from>
    <xdr:ext cx="469744" cy="259045"/>
    <xdr:sp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63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5446</xdr:rowOff>
    </xdr:from>
    <xdr:to>
      <xdr:col>107</xdr:col>
      <xdr:colOff>50800</xdr:colOff>
      <xdr:row>39</xdr:row>
      <xdr:rowOff>98878</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flipV="1">
          <a:off x="19545300" y="6691996"/>
          <a:ext cx="889000" cy="9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38385</xdr:rowOff>
    </xdr:from>
    <xdr:ext cx="469744" cy="259045"/>
    <xdr:sp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199428" y="638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97507</xdr:rowOff>
    </xdr:from>
    <xdr:to>
      <xdr:col>102</xdr:col>
      <xdr:colOff>114300</xdr:colOff>
      <xdr:row>39</xdr:row>
      <xdr:rowOff>98878</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656300" y="6784057"/>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textlink="">
      <xdr:nvSpPr>
        <xdr:cNvPr id="766" name="フローチャート: 判断 765">
          <a:extLst>
            <a:ext uri="{FF2B5EF4-FFF2-40B4-BE49-F238E27FC236}">
              <a16:creationId xmlns:a16="http://schemas.microsoft.com/office/drawing/2014/main" id="{00000000-0008-0000-0600-0000FE020000}"/>
            </a:ext>
          </a:extLst>
        </xdr:cNvPr>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83420</xdr:rowOff>
    </xdr:from>
    <xdr:ext cx="469744" cy="259045"/>
    <xdr:sp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642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textlink="">
      <xdr:nvSpPr>
        <xdr:cNvPr id="768" name="フローチャート: 判断 767">
          <a:extLst>
            <a:ext uri="{FF2B5EF4-FFF2-40B4-BE49-F238E27FC236}">
              <a16:creationId xmlns:a16="http://schemas.microsoft.com/office/drawing/2014/main" id="{00000000-0008-0000-0600-000000030000}"/>
            </a:ext>
          </a:extLst>
        </xdr:cNvPr>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88841</xdr:rowOff>
    </xdr:from>
    <xdr:ext cx="469744" cy="259045"/>
    <xdr:sp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428" y="64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3077</xdr:rowOff>
    </xdr:from>
    <xdr:to>
      <xdr:col>116</xdr:col>
      <xdr:colOff>114300</xdr:colOff>
      <xdr:row>39</xdr:row>
      <xdr:rowOff>104677</xdr:rowOff>
    </xdr:to>
    <xdr:sp textlink="">
      <xdr:nvSpPr>
        <xdr:cNvPr id="775" name="楕円 774">
          <a:extLst>
            <a:ext uri="{FF2B5EF4-FFF2-40B4-BE49-F238E27FC236}">
              <a16:creationId xmlns:a16="http://schemas.microsoft.com/office/drawing/2014/main" id="{00000000-0008-0000-0600-000007030000}"/>
            </a:ext>
          </a:extLst>
        </xdr:cNvPr>
        <xdr:cNvSpPr/>
      </xdr:nvSpPr>
      <xdr:spPr>
        <a:xfrm>
          <a:off x="22110700" y="668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89454</xdr:rowOff>
    </xdr:from>
    <xdr:ext cx="469744" cy="259045"/>
    <xdr:sp textlink="">
      <xdr:nvSpPr>
        <xdr:cNvPr id="776" name="投資及び出資金該当値テキスト">
          <a:extLst>
            <a:ext uri="{FF2B5EF4-FFF2-40B4-BE49-F238E27FC236}">
              <a16:creationId xmlns:a16="http://schemas.microsoft.com/office/drawing/2014/main" id="{00000000-0008-0000-0600-000008030000}"/>
            </a:ext>
          </a:extLst>
        </xdr:cNvPr>
        <xdr:cNvSpPr txBox="1"/>
      </xdr:nvSpPr>
      <xdr:spPr>
        <a:xfrm>
          <a:off x="22212300" y="6604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113817</xdr:rowOff>
    </xdr:from>
    <xdr:to>
      <xdr:col>112</xdr:col>
      <xdr:colOff>38100</xdr:colOff>
      <xdr:row>39</xdr:row>
      <xdr:rowOff>43967</xdr:rowOff>
    </xdr:to>
    <xdr:sp textlink="">
      <xdr:nvSpPr>
        <xdr:cNvPr id="777" name="楕円 776">
          <a:extLst>
            <a:ext uri="{FF2B5EF4-FFF2-40B4-BE49-F238E27FC236}">
              <a16:creationId xmlns:a16="http://schemas.microsoft.com/office/drawing/2014/main" id="{00000000-0008-0000-0600-000009030000}"/>
            </a:ext>
          </a:extLst>
        </xdr:cNvPr>
        <xdr:cNvSpPr/>
      </xdr:nvSpPr>
      <xdr:spPr>
        <a:xfrm>
          <a:off x="21272500" y="662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35094</xdr:rowOff>
    </xdr:from>
    <xdr:ext cx="469744" cy="259045"/>
    <xdr:sp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21088428" y="6721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126096</xdr:rowOff>
    </xdr:from>
    <xdr:to>
      <xdr:col>107</xdr:col>
      <xdr:colOff>101600</xdr:colOff>
      <xdr:row>39</xdr:row>
      <xdr:rowOff>56246</xdr:rowOff>
    </xdr:to>
    <xdr:sp textlink="">
      <xdr:nvSpPr>
        <xdr:cNvPr id="779" name="楕円 778">
          <a:extLst>
            <a:ext uri="{FF2B5EF4-FFF2-40B4-BE49-F238E27FC236}">
              <a16:creationId xmlns:a16="http://schemas.microsoft.com/office/drawing/2014/main" id="{00000000-0008-0000-0600-00000B030000}"/>
            </a:ext>
          </a:extLst>
        </xdr:cNvPr>
        <xdr:cNvSpPr/>
      </xdr:nvSpPr>
      <xdr:spPr>
        <a:xfrm>
          <a:off x="20383500" y="664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47373</xdr:rowOff>
    </xdr:from>
    <xdr:ext cx="469744" cy="259045"/>
    <xdr:sp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20199428" y="673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textlink="">
      <xdr:nvSpPr>
        <xdr:cNvPr id="781" name="楕円 780">
          <a:extLst>
            <a:ext uri="{FF2B5EF4-FFF2-40B4-BE49-F238E27FC236}">
              <a16:creationId xmlns:a16="http://schemas.microsoft.com/office/drawing/2014/main" id="{00000000-0008-0000-0600-00000D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46707</xdr:rowOff>
    </xdr:from>
    <xdr:to>
      <xdr:col>98</xdr:col>
      <xdr:colOff>38100</xdr:colOff>
      <xdr:row>39</xdr:row>
      <xdr:rowOff>148307</xdr:rowOff>
    </xdr:to>
    <xdr:sp textlink="">
      <xdr:nvSpPr>
        <xdr:cNvPr id="783" name="楕円 782">
          <a:extLst>
            <a:ext uri="{FF2B5EF4-FFF2-40B4-BE49-F238E27FC236}">
              <a16:creationId xmlns:a16="http://schemas.microsoft.com/office/drawing/2014/main" id="{00000000-0008-0000-0600-00000F030000}"/>
            </a:ext>
          </a:extLst>
        </xdr:cNvPr>
        <xdr:cNvSpPr/>
      </xdr:nvSpPr>
      <xdr:spPr>
        <a:xfrm>
          <a:off x="18605500" y="673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139434</xdr:rowOff>
    </xdr:from>
    <xdr:ext cx="313932" cy="259045"/>
    <xdr:sp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499333" y="6825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textlink="">
      <xdr:nvSpPr>
        <xdr:cNvPr id="786" name="正方形/長方形 785">
          <a:extLst>
            <a:ext uri="{FF2B5EF4-FFF2-40B4-BE49-F238E27FC236}">
              <a16:creationId xmlns:a16="http://schemas.microsoft.com/office/drawing/2014/main" id="{00000000-0008-0000-06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textlink="">
      <xdr:nvSpPr>
        <xdr:cNvPr id="787" name="正方形/長方形 786">
          <a:extLst>
            <a:ext uri="{FF2B5EF4-FFF2-40B4-BE49-F238E27FC236}">
              <a16:creationId xmlns:a16="http://schemas.microsoft.com/office/drawing/2014/main" id="{00000000-0008-0000-06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textlink="">
      <xdr:nvSpPr>
        <xdr:cNvPr id="788" name="正方形/長方形 787">
          <a:extLst>
            <a:ext uri="{FF2B5EF4-FFF2-40B4-BE49-F238E27FC236}">
              <a16:creationId xmlns:a16="http://schemas.microsoft.com/office/drawing/2014/main" id="{00000000-0008-0000-06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textlink="">
      <xdr:nvSpPr>
        <xdr:cNvPr id="789" name="正方形/長方形 788">
          <a:extLst>
            <a:ext uri="{FF2B5EF4-FFF2-40B4-BE49-F238E27FC236}">
              <a16:creationId xmlns:a16="http://schemas.microsoft.com/office/drawing/2014/main" id="{00000000-0008-0000-06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textlink="">
      <xdr:nvSpPr>
        <xdr:cNvPr id="790" name="正方形/長方形 789">
          <a:extLst>
            <a:ext uri="{FF2B5EF4-FFF2-40B4-BE49-F238E27FC236}">
              <a16:creationId xmlns:a16="http://schemas.microsoft.com/office/drawing/2014/main" id="{00000000-0008-0000-06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textlink="">
      <xdr:nvSpPr>
        <xdr:cNvPr id="791" name="正方形/長方形 790">
          <a:extLst>
            <a:ext uri="{FF2B5EF4-FFF2-40B4-BE49-F238E27FC236}">
              <a16:creationId xmlns:a16="http://schemas.microsoft.com/office/drawing/2014/main" id="{00000000-0008-0000-06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textlink="">
      <xdr:nvSpPr>
        <xdr:cNvPr id="792" name="正方形/長方形 791">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textlink="">
      <xdr:nvSpPr>
        <xdr:cNvPr id="805" name="貸付金グラフ枠">
          <a:extLst>
            <a:ext uri="{FF2B5EF4-FFF2-40B4-BE49-F238E27FC236}">
              <a16:creationId xmlns:a16="http://schemas.microsoft.com/office/drawing/2014/main" id="{00000000-0008-0000-0600-00002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textlink="">
      <xdr:nvSpPr>
        <xdr:cNvPr id="807" name="貸付金最小値テキスト">
          <a:extLst>
            <a:ext uri="{FF2B5EF4-FFF2-40B4-BE49-F238E27FC236}">
              <a16:creationId xmlns:a16="http://schemas.microsoft.com/office/drawing/2014/main" id="{00000000-0008-0000-0600-00002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textlink="">
      <xdr:nvSpPr>
        <xdr:cNvPr id="809" name="貸付金最大値テキスト">
          <a:extLst>
            <a:ext uri="{FF2B5EF4-FFF2-40B4-BE49-F238E27FC236}">
              <a16:creationId xmlns:a16="http://schemas.microsoft.com/office/drawing/2014/main" id="{00000000-0008-0000-0600-000029030000}"/>
            </a:ext>
          </a:extLst>
        </xdr:cNvPr>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128864</xdr:rowOff>
    </xdr:from>
    <xdr:to>
      <xdr:col>116</xdr:col>
      <xdr:colOff>63500</xdr:colOff>
      <xdr:row>58</xdr:row>
      <xdr:rowOff>23914</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21323300" y="9901514"/>
          <a:ext cx="838200" cy="6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103469</xdr:rowOff>
    </xdr:from>
    <xdr:ext cx="469744" cy="259045"/>
    <xdr:sp textlink="">
      <xdr:nvSpPr>
        <xdr:cNvPr id="812" name="貸付金平均値テキスト">
          <a:extLst>
            <a:ext uri="{FF2B5EF4-FFF2-40B4-BE49-F238E27FC236}">
              <a16:creationId xmlns:a16="http://schemas.microsoft.com/office/drawing/2014/main" id="{00000000-0008-0000-0600-00002C030000}"/>
            </a:ext>
          </a:extLst>
        </xdr:cNvPr>
        <xdr:cNvSpPr txBox="1"/>
      </xdr:nvSpPr>
      <xdr:spPr>
        <a:xfrm>
          <a:off x="22212300" y="9876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23914</xdr:rowOff>
    </xdr:from>
    <xdr:to>
      <xdr:col>111</xdr:col>
      <xdr:colOff>177800</xdr:colOff>
      <xdr:row>58</xdr:row>
      <xdr:rowOff>24760</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flipV="1">
          <a:off x="20434300" y="9968014"/>
          <a:ext cx="889000" cy="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78760</xdr:rowOff>
    </xdr:from>
    <xdr:ext cx="469744" cy="259045"/>
    <xdr:sp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67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24554</xdr:rowOff>
    </xdr:from>
    <xdr:to>
      <xdr:col>107</xdr:col>
      <xdr:colOff>50800</xdr:colOff>
      <xdr:row>58</xdr:row>
      <xdr:rowOff>24760</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9545300" y="9968654"/>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63283</xdr:rowOff>
    </xdr:from>
    <xdr:ext cx="469744" cy="259045"/>
    <xdr:sp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66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24554</xdr:rowOff>
    </xdr:from>
    <xdr:to>
      <xdr:col>102</xdr:col>
      <xdr:colOff>114300</xdr:colOff>
      <xdr:row>58</xdr:row>
      <xdr:rowOff>25286</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flipV="1">
          <a:off x="18656300" y="9968654"/>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textlink="">
      <xdr:nvSpPr>
        <xdr:cNvPr id="821" name="フローチャート: 判断 820">
          <a:extLst>
            <a:ext uri="{FF2B5EF4-FFF2-40B4-BE49-F238E27FC236}">
              <a16:creationId xmlns:a16="http://schemas.microsoft.com/office/drawing/2014/main" id="{00000000-0008-0000-0600-000035030000}"/>
            </a:ext>
          </a:extLst>
        </xdr:cNvPr>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81869</xdr:rowOff>
    </xdr:from>
    <xdr:ext cx="469744" cy="259045"/>
    <xdr:sp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968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textlink="">
      <xdr:nvSpPr>
        <xdr:cNvPr id="823" name="フローチャート: 判断 822">
          <a:extLst>
            <a:ext uri="{FF2B5EF4-FFF2-40B4-BE49-F238E27FC236}">
              <a16:creationId xmlns:a16="http://schemas.microsoft.com/office/drawing/2014/main" id="{00000000-0008-0000-0600-000037030000}"/>
            </a:ext>
          </a:extLst>
        </xdr:cNvPr>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79308</xdr:rowOff>
    </xdr:from>
    <xdr:ext cx="469744" cy="259045"/>
    <xdr:sp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968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78064</xdr:rowOff>
    </xdr:from>
    <xdr:to>
      <xdr:col>116</xdr:col>
      <xdr:colOff>114300</xdr:colOff>
      <xdr:row>58</xdr:row>
      <xdr:rowOff>8214</xdr:rowOff>
    </xdr:to>
    <xdr:sp textlink="">
      <xdr:nvSpPr>
        <xdr:cNvPr id="830" name="楕円 829">
          <a:extLst>
            <a:ext uri="{FF2B5EF4-FFF2-40B4-BE49-F238E27FC236}">
              <a16:creationId xmlns:a16="http://schemas.microsoft.com/office/drawing/2014/main" id="{00000000-0008-0000-0600-00003E030000}"/>
            </a:ext>
          </a:extLst>
        </xdr:cNvPr>
        <xdr:cNvSpPr/>
      </xdr:nvSpPr>
      <xdr:spPr>
        <a:xfrm>
          <a:off x="22110700" y="985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100941</xdr:rowOff>
    </xdr:from>
    <xdr:ext cx="469744" cy="259045"/>
    <xdr:sp textlink="">
      <xdr:nvSpPr>
        <xdr:cNvPr id="831" name="貸付金該当値テキスト">
          <a:extLst>
            <a:ext uri="{FF2B5EF4-FFF2-40B4-BE49-F238E27FC236}">
              <a16:creationId xmlns:a16="http://schemas.microsoft.com/office/drawing/2014/main" id="{00000000-0008-0000-0600-00003F030000}"/>
            </a:ext>
          </a:extLst>
        </xdr:cNvPr>
        <xdr:cNvSpPr txBox="1"/>
      </xdr:nvSpPr>
      <xdr:spPr>
        <a:xfrm>
          <a:off x="22212300" y="970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144564</xdr:rowOff>
    </xdr:from>
    <xdr:to>
      <xdr:col>112</xdr:col>
      <xdr:colOff>38100</xdr:colOff>
      <xdr:row>58</xdr:row>
      <xdr:rowOff>74714</xdr:rowOff>
    </xdr:to>
    <xdr:sp textlink="">
      <xdr:nvSpPr>
        <xdr:cNvPr id="832" name="楕円 831">
          <a:extLst>
            <a:ext uri="{FF2B5EF4-FFF2-40B4-BE49-F238E27FC236}">
              <a16:creationId xmlns:a16="http://schemas.microsoft.com/office/drawing/2014/main" id="{00000000-0008-0000-0600-000040030000}"/>
            </a:ext>
          </a:extLst>
        </xdr:cNvPr>
        <xdr:cNvSpPr/>
      </xdr:nvSpPr>
      <xdr:spPr>
        <a:xfrm>
          <a:off x="21272500" y="991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65841</xdr:rowOff>
    </xdr:from>
    <xdr:ext cx="469744" cy="259045"/>
    <xdr:sp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21088428" y="1000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145410</xdr:rowOff>
    </xdr:from>
    <xdr:to>
      <xdr:col>107</xdr:col>
      <xdr:colOff>101600</xdr:colOff>
      <xdr:row>58</xdr:row>
      <xdr:rowOff>75560</xdr:rowOff>
    </xdr:to>
    <xdr:sp textlink="">
      <xdr:nvSpPr>
        <xdr:cNvPr id="834" name="楕円 833">
          <a:extLst>
            <a:ext uri="{FF2B5EF4-FFF2-40B4-BE49-F238E27FC236}">
              <a16:creationId xmlns:a16="http://schemas.microsoft.com/office/drawing/2014/main" id="{00000000-0008-0000-0600-000042030000}"/>
            </a:ext>
          </a:extLst>
        </xdr:cNvPr>
        <xdr:cNvSpPr/>
      </xdr:nvSpPr>
      <xdr:spPr>
        <a:xfrm>
          <a:off x="20383500" y="991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66687</xdr:rowOff>
    </xdr:from>
    <xdr:ext cx="469744" cy="259045"/>
    <xdr:sp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20199428" y="1001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145204</xdr:rowOff>
    </xdr:from>
    <xdr:to>
      <xdr:col>102</xdr:col>
      <xdr:colOff>165100</xdr:colOff>
      <xdr:row>58</xdr:row>
      <xdr:rowOff>75354</xdr:rowOff>
    </xdr:to>
    <xdr:sp textlink="">
      <xdr:nvSpPr>
        <xdr:cNvPr id="836" name="楕円 835">
          <a:extLst>
            <a:ext uri="{FF2B5EF4-FFF2-40B4-BE49-F238E27FC236}">
              <a16:creationId xmlns:a16="http://schemas.microsoft.com/office/drawing/2014/main" id="{00000000-0008-0000-0600-000044030000}"/>
            </a:ext>
          </a:extLst>
        </xdr:cNvPr>
        <xdr:cNvSpPr/>
      </xdr:nvSpPr>
      <xdr:spPr>
        <a:xfrm>
          <a:off x="19494500" y="991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66481</xdr:rowOff>
    </xdr:from>
    <xdr:ext cx="469744" cy="259045"/>
    <xdr:sp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9310428" y="1001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145936</xdr:rowOff>
    </xdr:from>
    <xdr:to>
      <xdr:col>98</xdr:col>
      <xdr:colOff>38100</xdr:colOff>
      <xdr:row>58</xdr:row>
      <xdr:rowOff>76086</xdr:rowOff>
    </xdr:to>
    <xdr:sp textlink="">
      <xdr:nvSpPr>
        <xdr:cNvPr id="838" name="楕円 837">
          <a:extLst>
            <a:ext uri="{FF2B5EF4-FFF2-40B4-BE49-F238E27FC236}">
              <a16:creationId xmlns:a16="http://schemas.microsoft.com/office/drawing/2014/main" id="{00000000-0008-0000-0600-000046030000}"/>
            </a:ext>
          </a:extLst>
        </xdr:cNvPr>
        <xdr:cNvSpPr/>
      </xdr:nvSpPr>
      <xdr:spPr>
        <a:xfrm>
          <a:off x="18605500" y="991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67213</xdr:rowOff>
    </xdr:from>
    <xdr:ext cx="469744" cy="259045"/>
    <xdr:sp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421428" y="1001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textlink="">
      <xdr:nvSpPr>
        <xdr:cNvPr id="842" name="正方形/長方形 841">
          <a:extLst>
            <a:ext uri="{FF2B5EF4-FFF2-40B4-BE49-F238E27FC236}">
              <a16:creationId xmlns:a16="http://schemas.microsoft.com/office/drawing/2014/main" id="{00000000-0008-0000-0600-00004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textlink="">
      <xdr:nvSpPr>
        <xdr:cNvPr id="844" name="正方形/長方形 843">
          <a:extLst>
            <a:ext uri="{FF2B5EF4-FFF2-40B4-BE49-F238E27FC236}">
              <a16:creationId xmlns:a16="http://schemas.microsoft.com/office/drawing/2014/main" id="{00000000-0008-0000-0600-00004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textlink="">
      <xdr:nvSpPr>
        <xdr:cNvPr id="846" name="正方形/長方形 845">
          <a:extLst>
            <a:ext uri="{FF2B5EF4-FFF2-40B4-BE49-F238E27FC236}">
              <a16:creationId xmlns:a16="http://schemas.microsoft.com/office/drawing/2014/main" id="{00000000-0008-0000-0600-00004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textlink="">
      <xdr:nvSpPr>
        <xdr:cNvPr id="847" name="正方形/長方形 846">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textlink="">
      <xdr:nvSpPr>
        <xdr:cNvPr id="865" name="繰出金グラフ枠">
          <a:extLst>
            <a:ext uri="{FF2B5EF4-FFF2-40B4-BE49-F238E27FC236}">
              <a16:creationId xmlns:a16="http://schemas.microsoft.com/office/drawing/2014/main" id="{00000000-0008-0000-0600-00006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textlink="">
      <xdr:nvSpPr>
        <xdr:cNvPr id="867" name="繰出金最小値テキスト">
          <a:extLst>
            <a:ext uri="{FF2B5EF4-FFF2-40B4-BE49-F238E27FC236}">
              <a16:creationId xmlns:a16="http://schemas.microsoft.com/office/drawing/2014/main" id="{00000000-0008-0000-0600-000063030000}"/>
            </a:ext>
          </a:extLst>
        </xdr:cNvPr>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textlink="">
      <xdr:nvSpPr>
        <xdr:cNvPr id="869" name="繰出金最大値テキスト">
          <a:extLst>
            <a:ext uri="{FF2B5EF4-FFF2-40B4-BE49-F238E27FC236}">
              <a16:creationId xmlns:a16="http://schemas.microsoft.com/office/drawing/2014/main" id="{00000000-0008-0000-0600-000065030000}"/>
            </a:ext>
          </a:extLst>
        </xdr:cNvPr>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167883</xdr:rowOff>
    </xdr:from>
    <xdr:to>
      <xdr:col>116</xdr:col>
      <xdr:colOff>63500</xdr:colOff>
      <xdr:row>75</xdr:row>
      <xdr:rowOff>6345</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21323300" y="12855183"/>
          <a:ext cx="838200" cy="9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128804</xdr:rowOff>
    </xdr:from>
    <xdr:ext cx="534377" cy="259045"/>
    <xdr:sp textlink="">
      <xdr:nvSpPr>
        <xdr:cNvPr id="872" name="繰出金平均値テキスト">
          <a:extLst>
            <a:ext uri="{FF2B5EF4-FFF2-40B4-BE49-F238E27FC236}">
              <a16:creationId xmlns:a16="http://schemas.microsoft.com/office/drawing/2014/main" id="{00000000-0008-0000-0600-000068030000}"/>
            </a:ext>
          </a:extLst>
        </xdr:cNvPr>
        <xdr:cNvSpPr txBox="1"/>
      </xdr:nvSpPr>
      <xdr:spPr>
        <a:xfrm>
          <a:off x="22212300" y="12987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138214</xdr:rowOff>
    </xdr:from>
    <xdr:to>
      <xdr:col>111</xdr:col>
      <xdr:colOff>177800</xdr:colOff>
      <xdr:row>75</xdr:row>
      <xdr:rowOff>6345</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20434300" y="12825514"/>
          <a:ext cx="8890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80242</xdr:rowOff>
    </xdr:from>
    <xdr:ext cx="534377" cy="259045"/>
    <xdr:sp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311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20485</xdr:rowOff>
    </xdr:from>
    <xdr:to>
      <xdr:col>107</xdr:col>
      <xdr:colOff>50800</xdr:colOff>
      <xdr:row>74</xdr:row>
      <xdr:rowOff>138214</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19545300" y="12707785"/>
          <a:ext cx="889000" cy="11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111544</xdr:rowOff>
    </xdr:from>
    <xdr:ext cx="534377" cy="259045"/>
    <xdr:sp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20485</xdr:rowOff>
    </xdr:from>
    <xdr:to>
      <xdr:col>102</xdr:col>
      <xdr:colOff>114300</xdr:colOff>
      <xdr:row>74</xdr:row>
      <xdr:rowOff>79954</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flipV="1">
          <a:off x="18656300" y="12707785"/>
          <a:ext cx="889000" cy="5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158799</xdr:rowOff>
    </xdr:from>
    <xdr:ext cx="534377" cy="259045"/>
    <xdr:sp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textlink="">
      <xdr:nvSpPr>
        <xdr:cNvPr id="883" name="フローチャート: 判断 882">
          <a:extLst>
            <a:ext uri="{FF2B5EF4-FFF2-40B4-BE49-F238E27FC236}">
              <a16:creationId xmlns:a16="http://schemas.microsoft.com/office/drawing/2014/main" id="{00000000-0008-0000-0600-000073030000}"/>
            </a:ext>
          </a:extLst>
        </xdr:cNvPr>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137442</xdr:rowOff>
    </xdr:from>
    <xdr:ext cx="534377" cy="259045"/>
    <xdr:sp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117083</xdr:rowOff>
    </xdr:from>
    <xdr:to>
      <xdr:col>116</xdr:col>
      <xdr:colOff>114300</xdr:colOff>
      <xdr:row>75</xdr:row>
      <xdr:rowOff>47233</xdr:rowOff>
    </xdr:to>
    <xdr:sp textlink="">
      <xdr:nvSpPr>
        <xdr:cNvPr id="890" name="楕円 889">
          <a:extLst>
            <a:ext uri="{FF2B5EF4-FFF2-40B4-BE49-F238E27FC236}">
              <a16:creationId xmlns:a16="http://schemas.microsoft.com/office/drawing/2014/main" id="{00000000-0008-0000-0600-00007A030000}"/>
            </a:ext>
          </a:extLst>
        </xdr:cNvPr>
        <xdr:cNvSpPr/>
      </xdr:nvSpPr>
      <xdr:spPr>
        <a:xfrm>
          <a:off x="22110700" y="1280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139960</xdr:rowOff>
    </xdr:from>
    <xdr:ext cx="534377" cy="259045"/>
    <xdr:sp textlink="">
      <xdr:nvSpPr>
        <xdr:cNvPr id="891" name="繰出金該当値テキスト">
          <a:extLst>
            <a:ext uri="{FF2B5EF4-FFF2-40B4-BE49-F238E27FC236}">
              <a16:creationId xmlns:a16="http://schemas.microsoft.com/office/drawing/2014/main" id="{00000000-0008-0000-0600-00007B030000}"/>
            </a:ext>
          </a:extLst>
        </xdr:cNvPr>
        <xdr:cNvSpPr txBox="1"/>
      </xdr:nvSpPr>
      <xdr:spPr>
        <a:xfrm>
          <a:off x="22212300" y="1265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126995</xdr:rowOff>
    </xdr:from>
    <xdr:to>
      <xdr:col>112</xdr:col>
      <xdr:colOff>38100</xdr:colOff>
      <xdr:row>75</xdr:row>
      <xdr:rowOff>57145</xdr:rowOff>
    </xdr:to>
    <xdr:sp textlink="">
      <xdr:nvSpPr>
        <xdr:cNvPr id="892" name="楕円 891">
          <a:extLst>
            <a:ext uri="{FF2B5EF4-FFF2-40B4-BE49-F238E27FC236}">
              <a16:creationId xmlns:a16="http://schemas.microsoft.com/office/drawing/2014/main" id="{00000000-0008-0000-0600-00007C030000}"/>
            </a:ext>
          </a:extLst>
        </xdr:cNvPr>
        <xdr:cNvSpPr/>
      </xdr:nvSpPr>
      <xdr:spPr>
        <a:xfrm>
          <a:off x="21272500" y="1281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73672</xdr:rowOff>
    </xdr:from>
    <xdr:ext cx="534377" cy="259045"/>
    <xdr:sp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1056111" y="125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87414</xdr:rowOff>
    </xdr:from>
    <xdr:to>
      <xdr:col>107</xdr:col>
      <xdr:colOff>101600</xdr:colOff>
      <xdr:row>75</xdr:row>
      <xdr:rowOff>17564</xdr:rowOff>
    </xdr:to>
    <xdr:sp textlink="">
      <xdr:nvSpPr>
        <xdr:cNvPr id="894" name="楕円 893">
          <a:extLst>
            <a:ext uri="{FF2B5EF4-FFF2-40B4-BE49-F238E27FC236}">
              <a16:creationId xmlns:a16="http://schemas.microsoft.com/office/drawing/2014/main" id="{00000000-0008-0000-0600-00007E030000}"/>
            </a:ext>
          </a:extLst>
        </xdr:cNvPr>
        <xdr:cNvSpPr/>
      </xdr:nvSpPr>
      <xdr:spPr>
        <a:xfrm>
          <a:off x="20383500" y="1277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34091</xdr:rowOff>
    </xdr:from>
    <xdr:ext cx="534377" cy="259045"/>
    <xdr:sp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0167111" y="1254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141135</xdr:rowOff>
    </xdr:from>
    <xdr:to>
      <xdr:col>102</xdr:col>
      <xdr:colOff>165100</xdr:colOff>
      <xdr:row>74</xdr:row>
      <xdr:rowOff>71285</xdr:rowOff>
    </xdr:to>
    <xdr:sp textlink="">
      <xdr:nvSpPr>
        <xdr:cNvPr id="896" name="楕円 895">
          <a:extLst>
            <a:ext uri="{FF2B5EF4-FFF2-40B4-BE49-F238E27FC236}">
              <a16:creationId xmlns:a16="http://schemas.microsoft.com/office/drawing/2014/main" id="{00000000-0008-0000-0600-000080030000}"/>
            </a:ext>
          </a:extLst>
        </xdr:cNvPr>
        <xdr:cNvSpPr/>
      </xdr:nvSpPr>
      <xdr:spPr>
        <a:xfrm>
          <a:off x="19494500" y="1265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87812</xdr:rowOff>
    </xdr:from>
    <xdr:ext cx="534377" cy="259045"/>
    <xdr:sp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9278111" y="1243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29154</xdr:rowOff>
    </xdr:from>
    <xdr:to>
      <xdr:col>98</xdr:col>
      <xdr:colOff>38100</xdr:colOff>
      <xdr:row>74</xdr:row>
      <xdr:rowOff>130754</xdr:rowOff>
    </xdr:to>
    <xdr:sp textlink="">
      <xdr:nvSpPr>
        <xdr:cNvPr id="898" name="楕円 897">
          <a:extLst>
            <a:ext uri="{FF2B5EF4-FFF2-40B4-BE49-F238E27FC236}">
              <a16:creationId xmlns:a16="http://schemas.microsoft.com/office/drawing/2014/main" id="{00000000-0008-0000-0600-000082030000}"/>
            </a:ext>
          </a:extLst>
        </xdr:cNvPr>
        <xdr:cNvSpPr/>
      </xdr:nvSpPr>
      <xdr:spPr>
        <a:xfrm>
          <a:off x="18605500" y="1271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147281</xdr:rowOff>
    </xdr:from>
    <xdr:ext cx="534377" cy="259045"/>
    <xdr:sp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389111" y="1249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textlink="">
      <xdr:nvSpPr>
        <xdr:cNvPr id="900" name="正方形/長方形 899">
          <a:extLst>
            <a:ext uri="{FF2B5EF4-FFF2-40B4-BE49-F238E27FC236}">
              <a16:creationId xmlns:a16="http://schemas.microsoft.com/office/drawing/2014/main" id="{00000000-0008-0000-0600-00008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textlink="">
      <xdr:nvSpPr>
        <xdr:cNvPr id="901" name="正方形/長方形 900">
          <a:extLst>
            <a:ext uri="{FF2B5EF4-FFF2-40B4-BE49-F238E27FC236}">
              <a16:creationId xmlns:a16="http://schemas.microsoft.com/office/drawing/2014/main" id="{00000000-0008-0000-0600-00008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textlink="">
      <xdr:nvSpPr>
        <xdr:cNvPr id="902" name="正方形/長方形 901">
          <a:extLst>
            <a:ext uri="{FF2B5EF4-FFF2-40B4-BE49-F238E27FC236}">
              <a16:creationId xmlns:a16="http://schemas.microsoft.com/office/drawing/2014/main" id="{00000000-0008-0000-0600-00008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textlink="">
      <xdr:nvSpPr>
        <xdr:cNvPr id="903" name="正方形/長方形 902">
          <a:extLst>
            <a:ext uri="{FF2B5EF4-FFF2-40B4-BE49-F238E27FC236}">
              <a16:creationId xmlns:a16="http://schemas.microsoft.com/office/drawing/2014/main" id="{00000000-0008-0000-0600-00008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textlink="">
      <xdr:nvSpPr>
        <xdr:cNvPr id="904" name="正方形/長方形 903">
          <a:extLst>
            <a:ext uri="{FF2B5EF4-FFF2-40B4-BE49-F238E27FC236}">
              <a16:creationId xmlns:a16="http://schemas.microsoft.com/office/drawing/2014/main" id="{00000000-0008-0000-0600-00008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textlink="">
      <xdr:nvSpPr>
        <xdr:cNvPr id="905" name="正方形/長方形 904">
          <a:extLst>
            <a:ext uri="{FF2B5EF4-FFF2-40B4-BE49-F238E27FC236}">
              <a16:creationId xmlns:a16="http://schemas.microsoft.com/office/drawing/2014/main" id="{00000000-0008-0000-0600-00008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textlink="">
      <xdr:nvSpPr>
        <xdr:cNvPr id="906" name="正方形/長方形 905">
          <a:extLst>
            <a:ext uri="{FF2B5EF4-FFF2-40B4-BE49-F238E27FC236}">
              <a16:creationId xmlns:a16="http://schemas.microsoft.com/office/drawing/2014/main" id="{00000000-0008-0000-0600-00008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textlink="">
      <xdr:nvSpPr>
        <xdr:cNvPr id="907" name="正方形/長方形 906">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textlink="">
      <xdr:nvSpPr>
        <xdr:cNvPr id="924" name="前年度繰上充用金グラフ枠">
          <a:extLst>
            <a:ext uri="{FF2B5EF4-FFF2-40B4-BE49-F238E27FC236}">
              <a16:creationId xmlns:a16="http://schemas.microsoft.com/office/drawing/2014/main" id="{00000000-0008-0000-0600-00009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textlink="">
      <xdr:nvSpPr>
        <xdr:cNvPr id="926" name="前年度繰上充用金最小値テキスト">
          <a:extLst>
            <a:ext uri="{FF2B5EF4-FFF2-40B4-BE49-F238E27FC236}">
              <a16:creationId xmlns:a16="http://schemas.microsoft.com/office/drawing/2014/main" id="{00000000-0008-0000-0600-00009E030000}"/>
            </a:ext>
          </a:extLst>
        </xdr:cNvPr>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7" name="直線コネクタ 926">
          <a:extLst>
            <a:ext uri="{FF2B5EF4-FFF2-40B4-BE49-F238E27FC236}">
              <a16:creationId xmlns:a16="http://schemas.microsoft.com/office/drawing/2014/main" id="{00000000-0008-0000-0600-00009F030000}"/>
            </a:ext>
          </a:extLst>
        </xdr:cNvPr>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textlink="">
      <xdr:nvSpPr>
        <xdr:cNvPr id="928" name="前年度繰上充用金最大値テキスト">
          <a:extLst>
            <a:ext uri="{FF2B5EF4-FFF2-40B4-BE49-F238E27FC236}">
              <a16:creationId xmlns:a16="http://schemas.microsoft.com/office/drawing/2014/main" id="{00000000-0008-0000-0600-0000A0030000}"/>
            </a:ext>
          </a:extLst>
        </xdr:cNvPr>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9" name="直線コネクタ 928">
          <a:extLst>
            <a:ext uri="{FF2B5EF4-FFF2-40B4-BE49-F238E27FC236}">
              <a16:creationId xmlns:a16="http://schemas.microsoft.com/office/drawing/2014/main" id="{00000000-0008-0000-0600-0000A1030000}"/>
            </a:ext>
          </a:extLst>
        </xdr:cNvPr>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30" name="直線コネクタ 929">
          <a:extLst>
            <a:ext uri="{FF2B5EF4-FFF2-40B4-BE49-F238E27FC236}">
              <a16:creationId xmlns:a16="http://schemas.microsoft.com/office/drawing/2014/main" id="{00000000-0008-0000-0600-0000A2030000}"/>
            </a:ext>
          </a:extLst>
        </xdr:cNvPr>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textlink="">
      <xdr:nvSpPr>
        <xdr:cNvPr id="931" name="前年度繰上充用金平均値テキスト">
          <a:extLst>
            <a:ext uri="{FF2B5EF4-FFF2-40B4-BE49-F238E27FC236}">
              <a16:creationId xmlns:a16="http://schemas.microsoft.com/office/drawing/2014/main" id="{00000000-0008-0000-0600-0000A3030000}"/>
            </a:ext>
          </a:extLst>
        </xdr:cNvPr>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textlink="">
      <xdr:nvSpPr>
        <xdr:cNvPr id="932" name="フローチャート: 判断 931">
          <a:extLst>
            <a:ext uri="{FF2B5EF4-FFF2-40B4-BE49-F238E27FC236}">
              <a16:creationId xmlns:a16="http://schemas.microsoft.com/office/drawing/2014/main" id="{00000000-0008-0000-0600-0000A4030000}"/>
            </a:ext>
          </a:extLst>
        </xdr:cNvPr>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3" name="直線コネクタ 932">
          <a:extLst>
            <a:ext uri="{FF2B5EF4-FFF2-40B4-BE49-F238E27FC236}">
              <a16:creationId xmlns:a16="http://schemas.microsoft.com/office/drawing/2014/main" id="{00000000-0008-0000-0600-0000A5030000}"/>
            </a:ext>
          </a:extLst>
        </xdr:cNvPr>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textlink="">
      <xdr:nvSpPr>
        <xdr:cNvPr id="934" name="フローチャート: 判断 933">
          <a:extLst>
            <a:ext uri="{FF2B5EF4-FFF2-40B4-BE49-F238E27FC236}">
              <a16:creationId xmlns:a16="http://schemas.microsoft.com/office/drawing/2014/main" id="{00000000-0008-0000-0600-0000A6030000}"/>
            </a:ext>
          </a:extLst>
        </xdr:cNvPr>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6" name="直線コネクタ 935">
          <a:extLst>
            <a:ext uri="{FF2B5EF4-FFF2-40B4-BE49-F238E27FC236}">
              <a16:creationId xmlns:a16="http://schemas.microsoft.com/office/drawing/2014/main" id="{00000000-0008-0000-0600-0000A8030000}"/>
            </a:ext>
          </a:extLst>
        </xdr:cNvPr>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textlink="">
      <xdr:nvSpPr>
        <xdr:cNvPr id="937" name="フローチャート: 判断 936">
          <a:extLst>
            <a:ext uri="{FF2B5EF4-FFF2-40B4-BE49-F238E27FC236}">
              <a16:creationId xmlns:a16="http://schemas.microsoft.com/office/drawing/2014/main" id="{00000000-0008-0000-0600-0000A9030000}"/>
            </a:ext>
          </a:extLst>
        </xdr:cNvPr>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9" name="直線コネクタ 938">
          <a:extLst>
            <a:ext uri="{FF2B5EF4-FFF2-40B4-BE49-F238E27FC236}">
              <a16:creationId xmlns:a16="http://schemas.microsoft.com/office/drawing/2014/main" id="{00000000-0008-0000-0600-0000AB030000}"/>
            </a:ext>
          </a:extLst>
        </xdr:cNvPr>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textlink="">
      <xdr:nvSpPr>
        <xdr:cNvPr id="940" name="フローチャート: 判断 939">
          <a:extLst>
            <a:ext uri="{FF2B5EF4-FFF2-40B4-BE49-F238E27FC236}">
              <a16:creationId xmlns:a16="http://schemas.microsoft.com/office/drawing/2014/main" id="{00000000-0008-0000-0600-0000AC030000}"/>
            </a:ext>
          </a:extLst>
        </xdr:cNvPr>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textlink="">
      <xdr:nvSpPr>
        <xdr:cNvPr id="942" name="フローチャート: 判断 941">
          <a:extLst>
            <a:ext uri="{FF2B5EF4-FFF2-40B4-BE49-F238E27FC236}">
              <a16:creationId xmlns:a16="http://schemas.microsoft.com/office/drawing/2014/main" id="{00000000-0008-0000-0600-0000AE030000}"/>
            </a:ext>
          </a:extLst>
        </xdr:cNvPr>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textlink="">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textlink="">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textlink="">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textlink="">
      <xdr:nvSpPr>
        <xdr:cNvPr id="949" name="楕円 948">
          <a:extLst>
            <a:ext uri="{FF2B5EF4-FFF2-40B4-BE49-F238E27FC236}">
              <a16:creationId xmlns:a16="http://schemas.microsoft.com/office/drawing/2014/main" id="{00000000-0008-0000-0600-0000B5030000}"/>
            </a:ext>
          </a:extLst>
        </xdr:cNvPr>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textlink="">
      <xdr:nvSpPr>
        <xdr:cNvPr id="950" name="前年度繰上充用金該当値テキスト">
          <a:extLst>
            <a:ext uri="{FF2B5EF4-FFF2-40B4-BE49-F238E27FC236}">
              <a16:creationId xmlns:a16="http://schemas.microsoft.com/office/drawing/2014/main" id="{00000000-0008-0000-0600-0000B6030000}"/>
            </a:ext>
          </a:extLst>
        </xdr:cNvPr>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textlink="">
      <xdr:nvSpPr>
        <xdr:cNvPr id="951" name="楕円 950">
          <a:extLst>
            <a:ext uri="{FF2B5EF4-FFF2-40B4-BE49-F238E27FC236}">
              <a16:creationId xmlns:a16="http://schemas.microsoft.com/office/drawing/2014/main" id="{00000000-0008-0000-0600-0000B7030000}"/>
            </a:ext>
          </a:extLst>
        </xdr:cNvPr>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textlink="">
      <xdr:nvSpPr>
        <xdr:cNvPr id="952" name="テキスト ボックス 951">
          <a:extLst>
            <a:ext uri="{FF2B5EF4-FFF2-40B4-BE49-F238E27FC236}">
              <a16:creationId xmlns:a16="http://schemas.microsoft.com/office/drawing/2014/main" id="{00000000-0008-0000-0600-0000B8030000}"/>
            </a:ext>
          </a:extLst>
        </xdr:cNvPr>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textlink="">
      <xdr:nvSpPr>
        <xdr:cNvPr id="953" name="楕円 952">
          <a:extLst>
            <a:ext uri="{FF2B5EF4-FFF2-40B4-BE49-F238E27FC236}">
              <a16:creationId xmlns:a16="http://schemas.microsoft.com/office/drawing/2014/main" id="{00000000-0008-0000-0600-0000B9030000}"/>
            </a:ext>
          </a:extLst>
        </xdr:cNvPr>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textlink="">
      <xdr:nvSpPr>
        <xdr:cNvPr id="954" name="テキスト ボックス 953">
          <a:extLst>
            <a:ext uri="{FF2B5EF4-FFF2-40B4-BE49-F238E27FC236}">
              <a16:creationId xmlns:a16="http://schemas.microsoft.com/office/drawing/2014/main" id="{00000000-0008-0000-0600-0000BA030000}"/>
            </a:ext>
          </a:extLst>
        </xdr:cNvPr>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textlink="">
      <xdr:nvSpPr>
        <xdr:cNvPr id="955" name="楕円 954">
          <a:extLst>
            <a:ext uri="{FF2B5EF4-FFF2-40B4-BE49-F238E27FC236}">
              <a16:creationId xmlns:a16="http://schemas.microsoft.com/office/drawing/2014/main" id="{00000000-0008-0000-0600-0000BB030000}"/>
            </a:ext>
          </a:extLst>
        </xdr:cNvPr>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textlink="">
      <xdr:nvSpPr>
        <xdr:cNvPr id="956" name="テキスト ボックス 955">
          <a:extLst>
            <a:ext uri="{FF2B5EF4-FFF2-40B4-BE49-F238E27FC236}">
              <a16:creationId xmlns:a16="http://schemas.microsoft.com/office/drawing/2014/main" id="{00000000-0008-0000-0600-0000BC030000}"/>
            </a:ext>
          </a:extLst>
        </xdr:cNvPr>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textlink="">
      <xdr:nvSpPr>
        <xdr:cNvPr id="957" name="楕円 956">
          <a:extLst>
            <a:ext uri="{FF2B5EF4-FFF2-40B4-BE49-F238E27FC236}">
              <a16:creationId xmlns:a16="http://schemas.microsoft.com/office/drawing/2014/main" id="{00000000-0008-0000-0600-0000BD030000}"/>
            </a:ext>
          </a:extLst>
        </xdr:cNvPr>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textlink="">
      <xdr:nvSpPr>
        <xdr:cNvPr id="958" name="テキスト ボックス 957">
          <a:extLst>
            <a:ext uri="{FF2B5EF4-FFF2-40B4-BE49-F238E27FC236}">
              <a16:creationId xmlns:a16="http://schemas.microsoft.com/office/drawing/2014/main" id="{00000000-0008-0000-0600-0000BE030000}"/>
            </a:ext>
          </a:extLst>
        </xdr:cNvPr>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textlink="">
      <xdr:nvSpPr>
        <xdr:cNvPr id="959" name="正方形/長方形 958">
          <a:extLst>
            <a:ext uri="{FF2B5EF4-FFF2-40B4-BE49-F238E27FC236}">
              <a16:creationId xmlns:a16="http://schemas.microsoft.com/office/drawing/2014/main" id="{00000000-0008-0000-0600-0000B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textlink="">
      <xdr:nvSpPr>
        <xdr:cNvPr id="960" name="正方形/長方形 959">
          <a:extLst>
            <a:ext uri="{FF2B5EF4-FFF2-40B4-BE49-F238E27FC236}">
              <a16:creationId xmlns:a16="http://schemas.microsoft.com/office/drawing/2014/main" id="{00000000-0008-0000-0600-0000C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textlink="" fLocksText="0">
      <xdr:nvSpPr>
        <xdr:cNvPr id="961" name="テキスト ボックス 960">
          <a:extLst>
            <a:ext uri="{FF2B5EF4-FFF2-40B4-BE49-F238E27FC236}">
              <a16:creationId xmlns:a16="http://schemas.microsoft.com/office/drawing/2014/main" id="{00000000-0008-0000-0600-0000C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歳出決算総額は、住民一人当たり</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762,266</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円となっている。人口減少に伴い、住民一人当たりのコストは増加傾向にあるが、特に繰出金や扶助費、補助費等、積立金が類似団体平均と比較して高い状況となっている。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人件費</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決算額全体は</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退職手当負担金や消防団員経費等の増により前年度に比べ</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3,206</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千円増加し</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、住民一人当たりのコスト</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も</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前年度より</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し</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ている。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繰出金</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の決算額全体</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は、国民健康保険特別会計への繰出</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の減等により前年度に比べ</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8,661</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千円減少した。しかし、人口減少（</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305</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人減）に伴い、</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住民一人当たりのコストは前年度に比べ</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して</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おり</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、依然として全国・県・類似団体平均より高い状況となっている。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補助費等</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の決算額全体</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ふるさと納税返礼事業の減やサツマイモ基腐病対策事業の皆減</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に</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より前年度に比べ</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195,436</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千円減少した。</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住民一人当たりのコスト</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も</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前年度に比べ減少しているが、依然として全国・県・類似団体平均より高い状況となっている。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積立金</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の決算額全体</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は財政調整基金</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積立金は増となったものの、</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ふるさと応援基金</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積立金</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減</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により</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前年度に比べ</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822,752</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千円減少し、</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住民一人当たりのコスト</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も減少している。</a:t>
          </a:r>
          <a:b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b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これまで類似団体平均値を下回っていた貸付金については、第３セクターへの経営安定化資金の貸付を行ったことにより、類似団体平均値を上回った。</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普通建設事業費（うち更新整備）の住民一人当たりのコストが増加傾向にあるが、今後も公共施設等総合管理計画などに基づく施設の更新を進めていく必要があるため、増加していくことが予想される。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鹿児島県枕崎市</a:t>
          </a:r>
        </a:p>
      </xdr:txBody>
    </xdr:sp>
    <xdr:clientData/>
  </xdr:twoCellAnchor>
  <xdr:twoCellAnchor>
    <xdr:from>
      <xdr:col>85</xdr:col>
      <xdr:colOff>63500</xdr:colOff>
      <xdr:row>1</xdr:row>
      <xdr:rowOff>19050</xdr:rowOff>
    </xdr:from>
    <xdr:to>
      <xdr:col>99</xdr:col>
      <xdr:colOff>57150</xdr:colOff>
      <xdr:row>4</xdr:row>
      <xdr:rowOff>63500</xdr:rowOff>
    </xdr:to>
    <xdr:sp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19,715
19,279
74.78
15,819,938
15,028,076
782,058
6,359,339
11,356,886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25972</xdr:rowOff>
    </xdr:from>
    <xdr:to>
      <xdr:col>24</xdr:col>
      <xdr:colOff>63500</xdr:colOff>
      <xdr:row>34</xdr:row>
      <xdr:rowOff>125032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683822"/>
          <a:ext cx="838200" cy="27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68280</xdr:rowOff>
    </xdr:from>
    <xdr:ext cx="469744" cy="259045"/>
    <xdr:sp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9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25972</xdr:rowOff>
    </xdr:from>
    <xdr:to>
      <xdr:col>19</xdr:col>
      <xdr:colOff>177800</xdr:colOff>
      <xdr:row>34</xdr:row>
      <xdr:rowOff>151702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683822"/>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21798</xdr:rowOff>
    </xdr:from>
    <xdr:ext cx="469744" cy="259045"/>
    <xdr:sp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9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151702</xdr:rowOff>
    </xdr:from>
    <xdr:to>
      <xdr:col>15</xdr:col>
      <xdr:colOff>50800</xdr:colOff>
      <xdr:row>34</xdr:row>
      <xdr:rowOff>157988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981002"/>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46943</xdr:rowOff>
    </xdr:from>
    <xdr:ext cx="469744" cy="259045"/>
    <xdr:sp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156464</xdr:rowOff>
    </xdr:from>
    <xdr:to>
      <xdr:col>10</xdr:col>
      <xdr:colOff>114300</xdr:colOff>
      <xdr:row>34</xdr:row>
      <xdr:rowOff>157988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8576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7510</xdr:rowOff>
    </xdr:from>
    <xdr:ext cx="469744" cy="259045"/>
    <xdr:sp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2557</xdr:rowOff>
    </xdr:from>
    <xdr:ext cx="469744" cy="259045"/>
    <xdr:sp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74232</xdr:rowOff>
    </xdr:from>
    <xdr:to>
      <xdr:col>24</xdr:col>
      <xdr:colOff>114300</xdr:colOff>
      <xdr:row>35</xdr:row>
      <xdr:rowOff>4382</xdr:rowOff>
    </xdr:to>
    <xdr:sp textlink="">
      <xdr:nvSpPr>
        <xdr:cNvPr id="80" name="楕円 79">
          <a:extLst>
            <a:ext uri="{FF2B5EF4-FFF2-40B4-BE49-F238E27FC236}">
              <a16:creationId xmlns:a16="http://schemas.microsoft.com/office/drawing/2014/main" id="{00000000-0008-0000-0700-000050000000}"/>
            </a:ext>
          </a:extLst>
        </xdr:cNvPr>
        <xdr:cNvSpPr/>
      </xdr:nvSpPr>
      <xdr:spPr>
        <a:xfrm>
          <a:off x="4584700" y="590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97109</xdr:rowOff>
    </xdr:from>
    <xdr:ext cx="469744" cy="259045"/>
    <xdr:sp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5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146622</xdr:rowOff>
    </xdr:from>
    <xdr:to>
      <xdr:col>20</xdr:col>
      <xdr:colOff>38100</xdr:colOff>
      <xdr:row>33</xdr:row>
      <xdr:rowOff>76772</xdr:rowOff>
    </xdr:to>
    <xdr:sp textlink="">
      <xdr:nvSpPr>
        <xdr:cNvPr id="82" name="楕円 81">
          <a:extLst>
            <a:ext uri="{FF2B5EF4-FFF2-40B4-BE49-F238E27FC236}">
              <a16:creationId xmlns:a16="http://schemas.microsoft.com/office/drawing/2014/main" id="{00000000-0008-0000-0700-000052000000}"/>
            </a:ext>
          </a:extLst>
        </xdr:cNvPr>
        <xdr:cNvSpPr/>
      </xdr:nvSpPr>
      <xdr:spPr>
        <a:xfrm>
          <a:off x="3746500" y="563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93299</xdr:rowOff>
    </xdr:from>
    <xdr:ext cx="469744" cy="259045"/>
    <xdr:sp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408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100902</xdr:rowOff>
    </xdr:from>
    <xdr:to>
      <xdr:col>15</xdr:col>
      <xdr:colOff>101600</xdr:colOff>
      <xdr:row>35</xdr:row>
      <xdr:rowOff>31052</xdr:rowOff>
    </xdr:to>
    <xdr:sp textlink="">
      <xdr:nvSpPr>
        <xdr:cNvPr id="84" name="楕円 83">
          <a:extLst>
            <a:ext uri="{FF2B5EF4-FFF2-40B4-BE49-F238E27FC236}">
              <a16:creationId xmlns:a16="http://schemas.microsoft.com/office/drawing/2014/main" id="{00000000-0008-0000-0700-000054000000}"/>
            </a:ext>
          </a:extLst>
        </xdr:cNvPr>
        <xdr:cNvSpPr/>
      </xdr:nvSpPr>
      <xdr:spPr>
        <a:xfrm>
          <a:off x="2857500" y="593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47579</xdr:rowOff>
    </xdr:from>
    <xdr:ext cx="469744" cy="259045"/>
    <xdr:sp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05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107188</xdr:rowOff>
    </xdr:from>
    <xdr:to>
      <xdr:col>10</xdr:col>
      <xdr:colOff>165100</xdr:colOff>
      <xdr:row>35</xdr:row>
      <xdr:rowOff>37338</xdr:rowOff>
    </xdr:to>
    <xdr:sp textlink="">
      <xdr:nvSpPr>
        <xdr:cNvPr id="86" name="楕円 85">
          <a:extLst>
            <a:ext uri="{FF2B5EF4-FFF2-40B4-BE49-F238E27FC236}">
              <a16:creationId xmlns:a16="http://schemas.microsoft.com/office/drawing/2014/main" id="{00000000-0008-0000-0700-000056000000}"/>
            </a:ext>
          </a:extLst>
        </xdr:cNvPr>
        <xdr:cNvSpPr/>
      </xdr:nvSpPr>
      <xdr:spPr>
        <a:xfrm>
          <a:off x="1968500" y="593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53865</xdr:rowOff>
    </xdr:from>
    <xdr:ext cx="469744" cy="259045"/>
    <xdr:sp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11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105664</xdr:rowOff>
    </xdr:from>
    <xdr:to>
      <xdr:col>6</xdr:col>
      <xdr:colOff>38100</xdr:colOff>
      <xdr:row>35</xdr:row>
      <xdr:rowOff>35814</xdr:rowOff>
    </xdr:to>
    <xdr:sp textlink="">
      <xdr:nvSpPr>
        <xdr:cNvPr id="88" name="楕円 87">
          <a:extLst>
            <a:ext uri="{FF2B5EF4-FFF2-40B4-BE49-F238E27FC236}">
              <a16:creationId xmlns:a16="http://schemas.microsoft.com/office/drawing/2014/main" id="{00000000-0008-0000-0700-000058000000}"/>
            </a:ext>
          </a:extLst>
        </xdr:cNvPr>
        <xdr:cNvSpPr/>
      </xdr:nvSpPr>
      <xdr:spPr>
        <a:xfrm>
          <a:off x="1079500" y="593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52341</xdr:rowOff>
    </xdr:from>
    <xdr:ext cx="469744" cy="259045"/>
    <xdr:sp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10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136901</xdr:rowOff>
    </xdr:from>
    <xdr:to>
      <xdr:col>24</xdr:col>
      <xdr:colOff>63500</xdr:colOff>
      <xdr:row>58</xdr:row>
      <xdr:rowOff>47154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909551"/>
          <a:ext cx="838200" cy="8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54798</xdr:rowOff>
    </xdr:from>
    <xdr:ext cx="599010" cy="259045"/>
    <xdr:sp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998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42393</xdr:rowOff>
    </xdr:from>
    <xdr:to>
      <xdr:col>19</xdr:col>
      <xdr:colOff>177800</xdr:colOff>
      <xdr:row>57</xdr:row>
      <xdr:rowOff>136901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815043"/>
          <a:ext cx="889000" cy="9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166092</xdr:rowOff>
    </xdr:from>
    <xdr:ext cx="599010" cy="259045"/>
    <xdr:sp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1011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42393</xdr:rowOff>
    </xdr:from>
    <xdr:to>
      <xdr:col>15</xdr:col>
      <xdr:colOff>50800</xdr:colOff>
      <xdr:row>58</xdr:row>
      <xdr:rowOff>35334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815043"/>
          <a:ext cx="889000" cy="16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82877</xdr:rowOff>
    </xdr:from>
    <xdr:ext cx="599010" cy="259045"/>
    <xdr:sp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1002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35334</xdr:rowOff>
    </xdr:from>
    <xdr:to>
      <xdr:col>10</xdr:col>
      <xdr:colOff>114300</xdr:colOff>
      <xdr:row>58</xdr:row>
      <xdr:rowOff>154147</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79434"/>
          <a:ext cx="889000" cy="11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30210</xdr:rowOff>
    </xdr:from>
    <xdr:ext cx="599010" cy="259045"/>
    <xdr:sp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10145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43557</xdr:rowOff>
    </xdr:from>
    <xdr:ext cx="534377" cy="259045"/>
    <xdr:sp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15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167804</xdr:rowOff>
    </xdr:from>
    <xdr:to>
      <xdr:col>24</xdr:col>
      <xdr:colOff>114300</xdr:colOff>
      <xdr:row>58</xdr:row>
      <xdr:rowOff>97954</xdr:rowOff>
    </xdr:to>
    <xdr:sp textlink="">
      <xdr:nvSpPr>
        <xdr:cNvPr id="139" name="楕円 138">
          <a:extLst>
            <a:ext uri="{FF2B5EF4-FFF2-40B4-BE49-F238E27FC236}">
              <a16:creationId xmlns:a16="http://schemas.microsoft.com/office/drawing/2014/main" id="{00000000-0008-0000-0700-00008B000000}"/>
            </a:ext>
          </a:extLst>
        </xdr:cNvPr>
        <xdr:cNvSpPr/>
      </xdr:nvSpPr>
      <xdr:spPr>
        <a:xfrm>
          <a:off x="4584700" y="994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19231</xdr:rowOff>
    </xdr:from>
    <xdr:ext cx="599010" cy="259045"/>
    <xdr:sp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91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86101</xdr:rowOff>
    </xdr:from>
    <xdr:to>
      <xdr:col>20</xdr:col>
      <xdr:colOff>38100</xdr:colOff>
      <xdr:row>58</xdr:row>
      <xdr:rowOff>16251</xdr:rowOff>
    </xdr:to>
    <xdr:sp textlink="">
      <xdr:nvSpPr>
        <xdr:cNvPr id="141" name="楕円 140">
          <a:extLst>
            <a:ext uri="{FF2B5EF4-FFF2-40B4-BE49-F238E27FC236}">
              <a16:creationId xmlns:a16="http://schemas.microsoft.com/office/drawing/2014/main" id="{00000000-0008-0000-0700-00008D000000}"/>
            </a:ext>
          </a:extLst>
        </xdr:cNvPr>
        <xdr:cNvSpPr/>
      </xdr:nvSpPr>
      <xdr:spPr>
        <a:xfrm>
          <a:off x="3746500" y="985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32778</xdr:rowOff>
    </xdr:from>
    <xdr:ext cx="599010" cy="259045"/>
    <xdr:sp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633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163043</xdr:rowOff>
    </xdr:from>
    <xdr:to>
      <xdr:col>15</xdr:col>
      <xdr:colOff>101600</xdr:colOff>
      <xdr:row>57</xdr:row>
      <xdr:rowOff>93193</xdr:rowOff>
    </xdr:to>
    <xdr:sp textlink="">
      <xdr:nvSpPr>
        <xdr:cNvPr id="143" name="楕円 142">
          <a:extLst>
            <a:ext uri="{FF2B5EF4-FFF2-40B4-BE49-F238E27FC236}">
              <a16:creationId xmlns:a16="http://schemas.microsoft.com/office/drawing/2014/main" id="{00000000-0008-0000-0700-00008F000000}"/>
            </a:ext>
          </a:extLst>
        </xdr:cNvPr>
        <xdr:cNvSpPr/>
      </xdr:nvSpPr>
      <xdr:spPr>
        <a:xfrm>
          <a:off x="2857500" y="976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109720</xdr:rowOff>
    </xdr:from>
    <xdr:ext cx="599010" cy="259045"/>
    <xdr:sp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53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155984</xdr:rowOff>
    </xdr:from>
    <xdr:to>
      <xdr:col>10</xdr:col>
      <xdr:colOff>165100</xdr:colOff>
      <xdr:row>58</xdr:row>
      <xdr:rowOff>86134</xdr:rowOff>
    </xdr:to>
    <xdr:sp textlink="">
      <xdr:nvSpPr>
        <xdr:cNvPr id="145" name="楕円 144">
          <a:extLst>
            <a:ext uri="{FF2B5EF4-FFF2-40B4-BE49-F238E27FC236}">
              <a16:creationId xmlns:a16="http://schemas.microsoft.com/office/drawing/2014/main" id="{00000000-0008-0000-0700-000091000000}"/>
            </a:ext>
          </a:extLst>
        </xdr:cNvPr>
        <xdr:cNvSpPr/>
      </xdr:nvSpPr>
      <xdr:spPr>
        <a:xfrm>
          <a:off x="1968500" y="992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102661</xdr:rowOff>
    </xdr:from>
    <xdr:ext cx="599010" cy="259045"/>
    <xdr:sp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703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103347</xdr:rowOff>
    </xdr:from>
    <xdr:to>
      <xdr:col>6</xdr:col>
      <xdr:colOff>38100</xdr:colOff>
      <xdr:row>59</xdr:row>
      <xdr:rowOff>33497</xdr:rowOff>
    </xdr:to>
    <xdr:sp textlink="">
      <xdr:nvSpPr>
        <xdr:cNvPr id="147" name="楕円 146">
          <a:extLst>
            <a:ext uri="{FF2B5EF4-FFF2-40B4-BE49-F238E27FC236}">
              <a16:creationId xmlns:a16="http://schemas.microsoft.com/office/drawing/2014/main" id="{00000000-0008-0000-0700-000093000000}"/>
            </a:ext>
          </a:extLst>
        </xdr:cNvPr>
        <xdr:cNvSpPr/>
      </xdr:nvSpPr>
      <xdr:spPr>
        <a:xfrm>
          <a:off x="1079500" y="1004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50024</xdr:rowOff>
    </xdr:from>
    <xdr:ext cx="599010" cy="259045"/>
    <xdr:sp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82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82413</xdr:rowOff>
    </xdr:from>
    <xdr:to>
      <xdr:col>24</xdr:col>
      <xdr:colOff>63500</xdr:colOff>
      <xdr:row>75</xdr:row>
      <xdr:rowOff>121545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941163"/>
          <a:ext cx="838200" cy="39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88944</xdr:rowOff>
    </xdr:from>
    <xdr:ext cx="599010" cy="259045"/>
    <xdr:sp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47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82413</xdr:rowOff>
    </xdr:from>
    <xdr:to>
      <xdr:col>19</xdr:col>
      <xdr:colOff>177800</xdr:colOff>
      <xdr:row>76</xdr:row>
      <xdr:rowOff>27014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941163"/>
          <a:ext cx="889000" cy="116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162899</xdr:rowOff>
    </xdr:from>
    <xdr:ext cx="599010" cy="259045"/>
    <xdr:sp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2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27014</xdr:rowOff>
    </xdr:from>
    <xdr:to>
      <xdr:col>15</xdr:col>
      <xdr:colOff>50800</xdr:colOff>
      <xdr:row>76</xdr:row>
      <xdr:rowOff>70672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057214"/>
          <a:ext cx="889000" cy="4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118854</xdr:rowOff>
    </xdr:from>
    <xdr:ext cx="599010" cy="259045"/>
    <xdr:sp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70672</xdr:rowOff>
    </xdr:from>
    <xdr:to>
      <xdr:col>10</xdr:col>
      <xdr:colOff>114300</xdr:colOff>
      <xdr:row>76</xdr:row>
      <xdr:rowOff>99626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00872"/>
          <a:ext cx="889000" cy="2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133525</xdr:rowOff>
    </xdr:from>
    <xdr:ext cx="599010" cy="259045"/>
    <xdr:sp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156673</xdr:rowOff>
    </xdr:from>
    <xdr:ext cx="599010" cy="259045"/>
    <xdr:sp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70745</xdr:rowOff>
    </xdr:from>
    <xdr:to>
      <xdr:col>24</xdr:col>
      <xdr:colOff>114300</xdr:colOff>
      <xdr:row>76</xdr:row>
      <xdr:rowOff>895</xdr:rowOff>
    </xdr:to>
    <xdr:sp textlink="">
      <xdr:nvSpPr>
        <xdr:cNvPr id="195" name="楕円 194">
          <a:extLst>
            <a:ext uri="{FF2B5EF4-FFF2-40B4-BE49-F238E27FC236}">
              <a16:creationId xmlns:a16="http://schemas.microsoft.com/office/drawing/2014/main" id="{00000000-0008-0000-0700-0000C3000000}"/>
            </a:ext>
          </a:extLst>
        </xdr:cNvPr>
        <xdr:cNvSpPr/>
      </xdr:nvSpPr>
      <xdr:spPr>
        <a:xfrm>
          <a:off x="4584700" y="1292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93622</xdr:rowOff>
    </xdr:from>
    <xdr:ext cx="599010" cy="259045"/>
    <xdr:sp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8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31613</xdr:rowOff>
    </xdr:from>
    <xdr:to>
      <xdr:col>20</xdr:col>
      <xdr:colOff>38100</xdr:colOff>
      <xdr:row>75</xdr:row>
      <xdr:rowOff>133213</xdr:rowOff>
    </xdr:to>
    <xdr:sp textlink="">
      <xdr:nvSpPr>
        <xdr:cNvPr id="197" name="楕円 196">
          <a:extLst>
            <a:ext uri="{FF2B5EF4-FFF2-40B4-BE49-F238E27FC236}">
              <a16:creationId xmlns:a16="http://schemas.microsoft.com/office/drawing/2014/main" id="{00000000-0008-0000-0700-0000C5000000}"/>
            </a:ext>
          </a:extLst>
        </xdr:cNvPr>
        <xdr:cNvSpPr/>
      </xdr:nvSpPr>
      <xdr:spPr>
        <a:xfrm>
          <a:off x="3746500" y="1289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149740</xdr:rowOff>
    </xdr:from>
    <xdr:ext cx="599010" cy="259045"/>
    <xdr:sp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665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147664</xdr:rowOff>
    </xdr:from>
    <xdr:to>
      <xdr:col>15</xdr:col>
      <xdr:colOff>101600</xdr:colOff>
      <xdr:row>76</xdr:row>
      <xdr:rowOff>77814</xdr:rowOff>
    </xdr:to>
    <xdr:sp textlink="">
      <xdr:nvSpPr>
        <xdr:cNvPr id="199" name="楕円 198">
          <a:extLst>
            <a:ext uri="{FF2B5EF4-FFF2-40B4-BE49-F238E27FC236}">
              <a16:creationId xmlns:a16="http://schemas.microsoft.com/office/drawing/2014/main" id="{00000000-0008-0000-0700-0000C7000000}"/>
            </a:ext>
          </a:extLst>
        </xdr:cNvPr>
        <xdr:cNvSpPr/>
      </xdr:nvSpPr>
      <xdr:spPr>
        <a:xfrm>
          <a:off x="2857500" y="1300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94341</xdr:rowOff>
    </xdr:from>
    <xdr:ext cx="599010" cy="259045"/>
    <xdr:sp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781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19872</xdr:rowOff>
    </xdr:from>
    <xdr:to>
      <xdr:col>10</xdr:col>
      <xdr:colOff>165100</xdr:colOff>
      <xdr:row>76</xdr:row>
      <xdr:rowOff>121472</xdr:rowOff>
    </xdr:to>
    <xdr:sp textlink="">
      <xdr:nvSpPr>
        <xdr:cNvPr id="201" name="楕円 200">
          <a:extLst>
            <a:ext uri="{FF2B5EF4-FFF2-40B4-BE49-F238E27FC236}">
              <a16:creationId xmlns:a16="http://schemas.microsoft.com/office/drawing/2014/main" id="{00000000-0008-0000-0700-0000C9000000}"/>
            </a:ext>
          </a:extLst>
        </xdr:cNvPr>
        <xdr:cNvSpPr/>
      </xdr:nvSpPr>
      <xdr:spPr>
        <a:xfrm>
          <a:off x="1968500" y="1305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137999</xdr:rowOff>
    </xdr:from>
    <xdr:ext cx="599010" cy="259045"/>
    <xdr:sp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825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48826</xdr:rowOff>
    </xdr:from>
    <xdr:to>
      <xdr:col>6</xdr:col>
      <xdr:colOff>38100</xdr:colOff>
      <xdr:row>76</xdr:row>
      <xdr:rowOff>150426</xdr:rowOff>
    </xdr:to>
    <xdr:sp textlink="">
      <xdr:nvSpPr>
        <xdr:cNvPr id="203" name="楕円 202">
          <a:extLst>
            <a:ext uri="{FF2B5EF4-FFF2-40B4-BE49-F238E27FC236}">
              <a16:creationId xmlns:a16="http://schemas.microsoft.com/office/drawing/2014/main" id="{00000000-0008-0000-0700-0000CB000000}"/>
            </a:ext>
          </a:extLst>
        </xdr:cNvPr>
        <xdr:cNvSpPr/>
      </xdr:nvSpPr>
      <xdr:spPr>
        <a:xfrm>
          <a:off x="1079500" y="1307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166953</xdr:rowOff>
    </xdr:from>
    <xdr:ext cx="599010" cy="259045"/>
    <xdr:sp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854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94617</xdr:rowOff>
    </xdr:from>
    <xdr:to>
      <xdr:col>24</xdr:col>
      <xdr:colOff>63500</xdr:colOff>
      <xdr:row>98</xdr:row>
      <xdr:rowOff>117483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896717"/>
          <a:ext cx="838200" cy="2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27351</xdr:rowOff>
    </xdr:from>
    <xdr:ext cx="534377" cy="259045"/>
    <xdr:sp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58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117483</xdr:rowOff>
    </xdr:from>
    <xdr:to>
      <xdr:col>19</xdr:col>
      <xdr:colOff>177800</xdr:colOff>
      <xdr:row>98</xdr:row>
      <xdr:rowOff>139275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19583"/>
          <a:ext cx="889000" cy="2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126818</xdr:rowOff>
    </xdr:from>
    <xdr:ext cx="534377" cy="259045"/>
    <xdr:sp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8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139275</xdr:rowOff>
    </xdr:from>
    <xdr:to>
      <xdr:col>15</xdr:col>
      <xdr:colOff>50800</xdr:colOff>
      <xdr:row>98</xdr:row>
      <xdr:rowOff>147078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41375"/>
          <a:ext cx="889000" cy="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151488</xdr:rowOff>
    </xdr:from>
    <xdr:ext cx="534377" cy="259045"/>
    <xdr:sp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1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147078</xdr:rowOff>
    </xdr:from>
    <xdr:to>
      <xdr:col>10</xdr:col>
      <xdr:colOff>114300</xdr:colOff>
      <xdr:row>98</xdr:row>
      <xdr:rowOff>170790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949178"/>
          <a:ext cx="889000" cy="2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155951</xdr:rowOff>
    </xdr:from>
    <xdr:ext cx="534377" cy="259045"/>
    <xdr:sp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1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163760</xdr:rowOff>
    </xdr:from>
    <xdr:ext cx="534377" cy="259045"/>
    <xdr:sp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2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43817</xdr:rowOff>
    </xdr:from>
    <xdr:to>
      <xdr:col>24</xdr:col>
      <xdr:colOff>114300</xdr:colOff>
      <xdr:row>98</xdr:row>
      <xdr:rowOff>145417</xdr:rowOff>
    </xdr:to>
    <xdr:sp textlink="">
      <xdr:nvSpPr>
        <xdr:cNvPr id="254" name="楕円 253">
          <a:extLst>
            <a:ext uri="{FF2B5EF4-FFF2-40B4-BE49-F238E27FC236}">
              <a16:creationId xmlns:a16="http://schemas.microsoft.com/office/drawing/2014/main" id="{00000000-0008-0000-0700-0000FE000000}"/>
            </a:ext>
          </a:extLst>
        </xdr:cNvPr>
        <xdr:cNvSpPr/>
      </xdr:nvSpPr>
      <xdr:spPr>
        <a:xfrm>
          <a:off x="4584700" y="1684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154352</xdr:rowOff>
    </xdr:from>
    <xdr:ext cx="534377" cy="259045"/>
    <xdr:sp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8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66683</xdr:rowOff>
    </xdr:from>
    <xdr:to>
      <xdr:col>20</xdr:col>
      <xdr:colOff>38100</xdr:colOff>
      <xdr:row>98</xdr:row>
      <xdr:rowOff>168283</xdr:rowOff>
    </xdr:to>
    <xdr:sp textlink="">
      <xdr:nvSpPr>
        <xdr:cNvPr id="256" name="楕円 255">
          <a:extLst>
            <a:ext uri="{FF2B5EF4-FFF2-40B4-BE49-F238E27FC236}">
              <a16:creationId xmlns:a16="http://schemas.microsoft.com/office/drawing/2014/main" id="{00000000-0008-0000-0700-000000010000}"/>
            </a:ext>
          </a:extLst>
        </xdr:cNvPr>
        <xdr:cNvSpPr/>
      </xdr:nvSpPr>
      <xdr:spPr>
        <a:xfrm>
          <a:off x="3746500" y="1686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159410</xdr:rowOff>
    </xdr:from>
    <xdr:ext cx="534377" cy="259045"/>
    <xdr:sp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6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88475</xdr:rowOff>
    </xdr:from>
    <xdr:to>
      <xdr:col>15</xdr:col>
      <xdr:colOff>101600</xdr:colOff>
      <xdr:row>99</xdr:row>
      <xdr:rowOff>18625</xdr:rowOff>
    </xdr:to>
    <xdr:sp textlink="">
      <xdr:nvSpPr>
        <xdr:cNvPr id="258" name="楕円 257">
          <a:extLst>
            <a:ext uri="{FF2B5EF4-FFF2-40B4-BE49-F238E27FC236}">
              <a16:creationId xmlns:a16="http://schemas.microsoft.com/office/drawing/2014/main" id="{00000000-0008-0000-0700-000002010000}"/>
            </a:ext>
          </a:extLst>
        </xdr:cNvPr>
        <xdr:cNvSpPr/>
      </xdr:nvSpPr>
      <xdr:spPr>
        <a:xfrm>
          <a:off x="2857500" y="1689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9752</xdr:rowOff>
    </xdr:from>
    <xdr:ext cx="534377" cy="259045"/>
    <xdr:sp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8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96278</xdr:rowOff>
    </xdr:from>
    <xdr:to>
      <xdr:col>10</xdr:col>
      <xdr:colOff>165100</xdr:colOff>
      <xdr:row>99</xdr:row>
      <xdr:rowOff>26428</xdr:rowOff>
    </xdr:to>
    <xdr:sp textlink="">
      <xdr:nvSpPr>
        <xdr:cNvPr id="260" name="楕円 259">
          <a:extLst>
            <a:ext uri="{FF2B5EF4-FFF2-40B4-BE49-F238E27FC236}">
              <a16:creationId xmlns:a16="http://schemas.microsoft.com/office/drawing/2014/main" id="{00000000-0008-0000-0700-000004010000}"/>
            </a:ext>
          </a:extLst>
        </xdr:cNvPr>
        <xdr:cNvSpPr/>
      </xdr:nvSpPr>
      <xdr:spPr>
        <a:xfrm>
          <a:off x="1968500" y="1689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17555</xdr:rowOff>
    </xdr:from>
    <xdr:ext cx="534377" cy="259045"/>
    <xdr:sp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9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119990</xdr:rowOff>
    </xdr:from>
    <xdr:to>
      <xdr:col>6</xdr:col>
      <xdr:colOff>38100</xdr:colOff>
      <xdr:row>99</xdr:row>
      <xdr:rowOff>50140</xdr:rowOff>
    </xdr:to>
    <xdr:sp textlink="">
      <xdr:nvSpPr>
        <xdr:cNvPr id="262" name="楕円 261">
          <a:extLst>
            <a:ext uri="{FF2B5EF4-FFF2-40B4-BE49-F238E27FC236}">
              <a16:creationId xmlns:a16="http://schemas.microsoft.com/office/drawing/2014/main" id="{00000000-0008-0000-0700-000006010000}"/>
            </a:ext>
          </a:extLst>
        </xdr:cNvPr>
        <xdr:cNvSpPr/>
      </xdr:nvSpPr>
      <xdr:spPr>
        <a:xfrm>
          <a:off x="1079500" y="1692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41267</xdr:rowOff>
    </xdr:from>
    <xdr:ext cx="534377" cy="259045"/>
    <xdr:sp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701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19848</xdr:rowOff>
    </xdr:from>
    <xdr:to>
      <xdr:col>55</xdr:col>
      <xdr:colOff>0</xdr:colOff>
      <xdr:row>37</xdr:row>
      <xdr:rowOff>123045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363498"/>
          <a:ext cx="838200" cy="10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97698</xdr:rowOff>
    </xdr:from>
    <xdr:ext cx="378565" cy="259045"/>
    <xdr:sp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441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19848</xdr:rowOff>
    </xdr:from>
    <xdr:to>
      <xdr:col>50</xdr:col>
      <xdr:colOff>114300</xdr:colOff>
      <xdr:row>37</xdr:row>
      <xdr:rowOff>63282</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36349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54264</xdr:rowOff>
    </xdr:from>
    <xdr:ext cx="378565" cy="259045"/>
    <xdr:sp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569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63282</xdr:rowOff>
    </xdr:from>
    <xdr:to>
      <xdr:col>45</xdr:col>
      <xdr:colOff>177800</xdr:colOff>
      <xdr:row>38</xdr:row>
      <xdr:rowOff>84510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406932"/>
          <a:ext cx="889000" cy="19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79410</xdr:rowOff>
    </xdr:from>
    <xdr:ext cx="378565" cy="259045"/>
    <xdr:sp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594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84510</xdr:rowOff>
    </xdr:from>
    <xdr:to>
      <xdr:col>41</xdr:col>
      <xdr:colOff>50800</xdr:colOff>
      <xdr:row>38</xdr:row>
      <xdr:rowOff>87775</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59961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101218</xdr:rowOff>
    </xdr:from>
    <xdr:ext cx="378565" cy="259045"/>
    <xdr:sp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103177</xdr:rowOff>
    </xdr:from>
    <xdr:ext cx="378565" cy="259045"/>
    <xdr:sp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72245</xdr:rowOff>
    </xdr:from>
    <xdr:to>
      <xdr:col>55</xdr:col>
      <xdr:colOff>50800</xdr:colOff>
      <xdr:row>38</xdr:row>
      <xdr:rowOff>2395</xdr:rowOff>
    </xdr:to>
    <xdr:sp textlink="">
      <xdr:nvSpPr>
        <xdr:cNvPr id="313" name="楕円 312">
          <a:extLst>
            <a:ext uri="{FF2B5EF4-FFF2-40B4-BE49-F238E27FC236}">
              <a16:creationId xmlns:a16="http://schemas.microsoft.com/office/drawing/2014/main" id="{00000000-0008-0000-0700-000039010000}"/>
            </a:ext>
          </a:extLst>
        </xdr:cNvPr>
        <xdr:cNvSpPr/>
      </xdr:nvSpPr>
      <xdr:spPr>
        <a:xfrm>
          <a:off x="10426700" y="641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95122</xdr:rowOff>
    </xdr:from>
    <xdr:ext cx="378565" cy="259045"/>
    <xdr:sp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267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140498</xdr:rowOff>
    </xdr:from>
    <xdr:to>
      <xdr:col>50</xdr:col>
      <xdr:colOff>165100</xdr:colOff>
      <xdr:row>37</xdr:row>
      <xdr:rowOff>70648</xdr:rowOff>
    </xdr:to>
    <xdr:sp textlink="">
      <xdr:nvSpPr>
        <xdr:cNvPr id="315" name="楕円 314">
          <a:extLst>
            <a:ext uri="{FF2B5EF4-FFF2-40B4-BE49-F238E27FC236}">
              <a16:creationId xmlns:a16="http://schemas.microsoft.com/office/drawing/2014/main" id="{00000000-0008-0000-0700-00003B010000}"/>
            </a:ext>
          </a:extLst>
        </xdr:cNvPr>
        <xdr:cNvSpPr/>
      </xdr:nvSpPr>
      <xdr:spPr>
        <a:xfrm>
          <a:off x="9588500" y="631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87175</xdr:rowOff>
    </xdr:from>
    <xdr:ext cx="469744" cy="259045"/>
    <xdr:sp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04428" y="608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12482</xdr:rowOff>
    </xdr:from>
    <xdr:to>
      <xdr:col>46</xdr:col>
      <xdr:colOff>38100</xdr:colOff>
      <xdr:row>37</xdr:row>
      <xdr:rowOff>114082</xdr:rowOff>
    </xdr:to>
    <xdr:sp textlink="">
      <xdr:nvSpPr>
        <xdr:cNvPr id="317" name="楕円 316">
          <a:extLst>
            <a:ext uri="{FF2B5EF4-FFF2-40B4-BE49-F238E27FC236}">
              <a16:creationId xmlns:a16="http://schemas.microsoft.com/office/drawing/2014/main" id="{00000000-0008-0000-0700-00003D010000}"/>
            </a:ext>
          </a:extLst>
        </xdr:cNvPr>
        <xdr:cNvSpPr/>
      </xdr:nvSpPr>
      <xdr:spPr>
        <a:xfrm>
          <a:off x="8699500" y="635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130609</xdr:rowOff>
    </xdr:from>
    <xdr:ext cx="469744" cy="259045"/>
    <xdr:sp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15428" y="613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33710</xdr:rowOff>
    </xdr:from>
    <xdr:to>
      <xdr:col>41</xdr:col>
      <xdr:colOff>101600</xdr:colOff>
      <xdr:row>38</xdr:row>
      <xdr:rowOff>135310</xdr:rowOff>
    </xdr:to>
    <xdr:sp textlink="">
      <xdr:nvSpPr>
        <xdr:cNvPr id="319" name="楕円 318">
          <a:extLst>
            <a:ext uri="{FF2B5EF4-FFF2-40B4-BE49-F238E27FC236}">
              <a16:creationId xmlns:a16="http://schemas.microsoft.com/office/drawing/2014/main" id="{00000000-0008-0000-0700-00003F010000}"/>
            </a:ext>
          </a:extLst>
        </xdr:cNvPr>
        <xdr:cNvSpPr/>
      </xdr:nvSpPr>
      <xdr:spPr>
        <a:xfrm>
          <a:off x="7810500" y="654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126437</xdr:rowOff>
    </xdr:from>
    <xdr:ext cx="378565" cy="259045"/>
    <xdr:sp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6415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36975</xdr:rowOff>
    </xdr:from>
    <xdr:to>
      <xdr:col>36</xdr:col>
      <xdr:colOff>165100</xdr:colOff>
      <xdr:row>38</xdr:row>
      <xdr:rowOff>138575</xdr:rowOff>
    </xdr:to>
    <xdr:sp textlink="">
      <xdr:nvSpPr>
        <xdr:cNvPr id="321" name="楕円 320">
          <a:extLst>
            <a:ext uri="{FF2B5EF4-FFF2-40B4-BE49-F238E27FC236}">
              <a16:creationId xmlns:a16="http://schemas.microsoft.com/office/drawing/2014/main" id="{00000000-0008-0000-0700-000041010000}"/>
            </a:ext>
          </a:extLst>
        </xdr:cNvPr>
        <xdr:cNvSpPr/>
      </xdr:nvSpPr>
      <xdr:spPr>
        <a:xfrm>
          <a:off x="6921500" y="655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129702</xdr:rowOff>
    </xdr:from>
    <xdr:ext cx="378565" cy="259045"/>
    <xdr:sp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644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89953</xdr:rowOff>
    </xdr:from>
    <xdr:to>
      <xdr:col>55</xdr:col>
      <xdr:colOff>0</xdr:colOff>
      <xdr:row>57</xdr:row>
      <xdr:rowOff>30026</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9639300" y="9691153"/>
          <a:ext cx="838200" cy="11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119230</xdr:rowOff>
    </xdr:from>
    <xdr:ext cx="534377" cy="259045"/>
    <xdr:sp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720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148561</xdr:rowOff>
    </xdr:from>
    <xdr:to>
      <xdr:col>50</xdr:col>
      <xdr:colOff>114300</xdr:colOff>
      <xdr:row>57</xdr:row>
      <xdr:rowOff>30026</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8750300" y="9749761"/>
          <a:ext cx="889000" cy="5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82549</xdr:rowOff>
    </xdr:from>
    <xdr:ext cx="534377" cy="259045"/>
    <xdr:sp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2111" y="951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145143</xdr:rowOff>
    </xdr:from>
    <xdr:to>
      <xdr:col>45</xdr:col>
      <xdr:colOff>177800</xdr:colOff>
      <xdr:row>56</xdr:row>
      <xdr:rowOff>148561</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7861300" y="9746343"/>
          <a:ext cx="889000" cy="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66891</xdr:rowOff>
    </xdr:from>
    <xdr:ext cx="534377" cy="259045"/>
    <xdr:sp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983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105856</xdr:rowOff>
    </xdr:from>
    <xdr:to>
      <xdr:col>41</xdr:col>
      <xdr:colOff>50800</xdr:colOff>
      <xdr:row>56</xdr:row>
      <xdr:rowOff>145143</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6972300" y="9707056"/>
          <a:ext cx="889000" cy="3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98558</xdr:rowOff>
    </xdr:from>
    <xdr:ext cx="534377" cy="259045"/>
    <xdr:sp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87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90557</xdr:rowOff>
    </xdr:from>
    <xdr:ext cx="534377" cy="259045"/>
    <xdr:sp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86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39153</xdr:rowOff>
    </xdr:from>
    <xdr:to>
      <xdr:col>55</xdr:col>
      <xdr:colOff>50800</xdr:colOff>
      <xdr:row>56</xdr:row>
      <xdr:rowOff>140753</xdr:rowOff>
    </xdr:to>
    <xdr:sp textlink="">
      <xdr:nvSpPr>
        <xdr:cNvPr id="372" name="楕円 371">
          <a:extLst>
            <a:ext uri="{FF2B5EF4-FFF2-40B4-BE49-F238E27FC236}">
              <a16:creationId xmlns:a16="http://schemas.microsoft.com/office/drawing/2014/main" id="{00000000-0008-0000-0700-000074010000}"/>
            </a:ext>
          </a:extLst>
        </xdr:cNvPr>
        <xdr:cNvSpPr/>
      </xdr:nvSpPr>
      <xdr:spPr>
        <a:xfrm>
          <a:off x="10426700" y="964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62030</xdr:rowOff>
    </xdr:from>
    <xdr:ext cx="534377" cy="259045"/>
    <xdr:sp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49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150676</xdr:rowOff>
    </xdr:from>
    <xdr:to>
      <xdr:col>50</xdr:col>
      <xdr:colOff>165100</xdr:colOff>
      <xdr:row>57</xdr:row>
      <xdr:rowOff>80826</xdr:rowOff>
    </xdr:to>
    <xdr:sp textlink="">
      <xdr:nvSpPr>
        <xdr:cNvPr id="374" name="楕円 373">
          <a:extLst>
            <a:ext uri="{FF2B5EF4-FFF2-40B4-BE49-F238E27FC236}">
              <a16:creationId xmlns:a16="http://schemas.microsoft.com/office/drawing/2014/main" id="{00000000-0008-0000-0700-000076010000}"/>
            </a:ext>
          </a:extLst>
        </xdr:cNvPr>
        <xdr:cNvSpPr/>
      </xdr:nvSpPr>
      <xdr:spPr>
        <a:xfrm>
          <a:off x="9588500" y="975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71953</xdr:rowOff>
    </xdr:from>
    <xdr:ext cx="534377" cy="259045"/>
    <xdr:sp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72111" y="9844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97761</xdr:rowOff>
    </xdr:from>
    <xdr:to>
      <xdr:col>46</xdr:col>
      <xdr:colOff>38100</xdr:colOff>
      <xdr:row>57</xdr:row>
      <xdr:rowOff>27911</xdr:rowOff>
    </xdr:to>
    <xdr:sp textlink="">
      <xdr:nvSpPr>
        <xdr:cNvPr id="376" name="楕円 375">
          <a:extLst>
            <a:ext uri="{FF2B5EF4-FFF2-40B4-BE49-F238E27FC236}">
              <a16:creationId xmlns:a16="http://schemas.microsoft.com/office/drawing/2014/main" id="{00000000-0008-0000-0700-000078010000}"/>
            </a:ext>
          </a:extLst>
        </xdr:cNvPr>
        <xdr:cNvSpPr/>
      </xdr:nvSpPr>
      <xdr:spPr>
        <a:xfrm>
          <a:off x="8699500" y="969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44438</xdr:rowOff>
    </xdr:from>
    <xdr:ext cx="534377" cy="259045"/>
    <xdr:sp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83111" y="947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94343</xdr:rowOff>
    </xdr:from>
    <xdr:to>
      <xdr:col>41</xdr:col>
      <xdr:colOff>101600</xdr:colOff>
      <xdr:row>57</xdr:row>
      <xdr:rowOff>24493</xdr:rowOff>
    </xdr:to>
    <xdr:sp textlink="">
      <xdr:nvSpPr>
        <xdr:cNvPr id="378" name="楕円 377">
          <a:extLst>
            <a:ext uri="{FF2B5EF4-FFF2-40B4-BE49-F238E27FC236}">
              <a16:creationId xmlns:a16="http://schemas.microsoft.com/office/drawing/2014/main" id="{00000000-0008-0000-0700-00007A010000}"/>
            </a:ext>
          </a:extLst>
        </xdr:cNvPr>
        <xdr:cNvSpPr/>
      </xdr:nvSpPr>
      <xdr:spPr>
        <a:xfrm>
          <a:off x="7810500" y="969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41020</xdr:rowOff>
    </xdr:from>
    <xdr:ext cx="534377" cy="259045"/>
    <xdr:sp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94111" y="947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55056</xdr:rowOff>
    </xdr:from>
    <xdr:to>
      <xdr:col>36</xdr:col>
      <xdr:colOff>165100</xdr:colOff>
      <xdr:row>56</xdr:row>
      <xdr:rowOff>156656</xdr:rowOff>
    </xdr:to>
    <xdr:sp textlink="">
      <xdr:nvSpPr>
        <xdr:cNvPr id="380" name="楕円 379">
          <a:extLst>
            <a:ext uri="{FF2B5EF4-FFF2-40B4-BE49-F238E27FC236}">
              <a16:creationId xmlns:a16="http://schemas.microsoft.com/office/drawing/2014/main" id="{00000000-0008-0000-0700-00007C010000}"/>
            </a:ext>
          </a:extLst>
        </xdr:cNvPr>
        <xdr:cNvSpPr/>
      </xdr:nvSpPr>
      <xdr:spPr>
        <a:xfrm>
          <a:off x="6921500" y="965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1733</xdr:rowOff>
    </xdr:from>
    <xdr:ext cx="534377" cy="259045"/>
    <xdr:sp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05111" y="943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154294</xdr:rowOff>
    </xdr:from>
    <xdr:to>
      <xdr:col>55</xdr:col>
      <xdr:colOff>0</xdr:colOff>
      <xdr:row>78</xdr:row>
      <xdr:rowOff>41557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355944"/>
          <a:ext cx="838200" cy="5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101764</xdr:rowOff>
    </xdr:from>
    <xdr:ext cx="534377" cy="259045"/>
    <xdr:sp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303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41557</xdr:rowOff>
    </xdr:from>
    <xdr:to>
      <xdr:col>50</xdr:col>
      <xdr:colOff>114300</xdr:colOff>
      <xdr:row>78</xdr:row>
      <xdr:rowOff>45521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414657"/>
          <a:ext cx="889000" cy="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65853</xdr:rowOff>
    </xdr:from>
    <xdr:ext cx="534377" cy="259045"/>
    <xdr:sp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0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45521</xdr:rowOff>
    </xdr:from>
    <xdr:to>
      <xdr:col>45</xdr:col>
      <xdr:colOff>177800</xdr:colOff>
      <xdr:row>78</xdr:row>
      <xdr:rowOff>101350</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418621"/>
          <a:ext cx="889000" cy="5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58693</xdr:rowOff>
    </xdr:from>
    <xdr:ext cx="534377" cy="259045"/>
    <xdr:sp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101350</xdr:rowOff>
    </xdr:from>
    <xdr:to>
      <xdr:col>41</xdr:col>
      <xdr:colOff>50800</xdr:colOff>
      <xdr:row>78</xdr:row>
      <xdr:rowOff>102191</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474450"/>
          <a:ext cx="889000" cy="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108025</xdr:rowOff>
    </xdr:from>
    <xdr:ext cx="534377" cy="259045"/>
    <xdr:sp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119550</xdr:rowOff>
    </xdr:from>
    <xdr:ext cx="534377" cy="259045"/>
    <xdr:sp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103494</xdr:rowOff>
    </xdr:from>
    <xdr:to>
      <xdr:col>55</xdr:col>
      <xdr:colOff>50800</xdr:colOff>
      <xdr:row>78</xdr:row>
      <xdr:rowOff>33644</xdr:rowOff>
    </xdr:to>
    <xdr:sp textlink="">
      <xdr:nvSpPr>
        <xdr:cNvPr id="427" name="楕円 426">
          <a:extLst>
            <a:ext uri="{FF2B5EF4-FFF2-40B4-BE49-F238E27FC236}">
              <a16:creationId xmlns:a16="http://schemas.microsoft.com/office/drawing/2014/main" id="{00000000-0008-0000-0700-0000AB010000}"/>
            </a:ext>
          </a:extLst>
        </xdr:cNvPr>
        <xdr:cNvSpPr/>
      </xdr:nvSpPr>
      <xdr:spPr>
        <a:xfrm>
          <a:off x="10426700" y="1330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126371</xdr:rowOff>
    </xdr:from>
    <xdr:ext cx="534377" cy="259045"/>
    <xdr:sp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15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162207</xdr:rowOff>
    </xdr:from>
    <xdr:to>
      <xdr:col>50</xdr:col>
      <xdr:colOff>165100</xdr:colOff>
      <xdr:row>78</xdr:row>
      <xdr:rowOff>92357</xdr:rowOff>
    </xdr:to>
    <xdr:sp textlink="">
      <xdr:nvSpPr>
        <xdr:cNvPr id="429" name="楕円 428">
          <a:extLst>
            <a:ext uri="{FF2B5EF4-FFF2-40B4-BE49-F238E27FC236}">
              <a16:creationId xmlns:a16="http://schemas.microsoft.com/office/drawing/2014/main" id="{00000000-0008-0000-0700-0000AD010000}"/>
            </a:ext>
          </a:extLst>
        </xdr:cNvPr>
        <xdr:cNvSpPr/>
      </xdr:nvSpPr>
      <xdr:spPr>
        <a:xfrm>
          <a:off x="9588500" y="1336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83484</xdr:rowOff>
    </xdr:from>
    <xdr:ext cx="534377" cy="259045"/>
    <xdr:sp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45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166171</xdr:rowOff>
    </xdr:from>
    <xdr:to>
      <xdr:col>46</xdr:col>
      <xdr:colOff>38100</xdr:colOff>
      <xdr:row>78</xdr:row>
      <xdr:rowOff>96321</xdr:rowOff>
    </xdr:to>
    <xdr:sp textlink="">
      <xdr:nvSpPr>
        <xdr:cNvPr id="431" name="楕円 430">
          <a:extLst>
            <a:ext uri="{FF2B5EF4-FFF2-40B4-BE49-F238E27FC236}">
              <a16:creationId xmlns:a16="http://schemas.microsoft.com/office/drawing/2014/main" id="{00000000-0008-0000-0700-0000AF010000}"/>
            </a:ext>
          </a:extLst>
        </xdr:cNvPr>
        <xdr:cNvSpPr/>
      </xdr:nvSpPr>
      <xdr:spPr>
        <a:xfrm>
          <a:off x="8699500" y="1336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87448</xdr:rowOff>
    </xdr:from>
    <xdr:ext cx="534377" cy="259045"/>
    <xdr:sp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46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50550</xdr:rowOff>
    </xdr:from>
    <xdr:to>
      <xdr:col>41</xdr:col>
      <xdr:colOff>101600</xdr:colOff>
      <xdr:row>78</xdr:row>
      <xdr:rowOff>152150</xdr:rowOff>
    </xdr:to>
    <xdr:sp textlink="">
      <xdr:nvSpPr>
        <xdr:cNvPr id="433" name="楕円 432">
          <a:extLst>
            <a:ext uri="{FF2B5EF4-FFF2-40B4-BE49-F238E27FC236}">
              <a16:creationId xmlns:a16="http://schemas.microsoft.com/office/drawing/2014/main" id="{00000000-0008-0000-0700-0000B1010000}"/>
            </a:ext>
          </a:extLst>
        </xdr:cNvPr>
        <xdr:cNvSpPr/>
      </xdr:nvSpPr>
      <xdr:spPr>
        <a:xfrm>
          <a:off x="7810500" y="1342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143277</xdr:rowOff>
    </xdr:from>
    <xdr:ext cx="469744" cy="259045"/>
    <xdr:sp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51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51391</xdr:rowOff>
    </xdr:from>
    <xdr:to>
      <xdr:col>36</xdr:col>
      <xdr:colOff>165100</xdr:colOff>
      <xdr:row>78</xdr:row>
      <xdr:rowOff>152991</xdr:rowOff>
    </xdr:to>
    <xdr:sp textlink="">
      <xdr:nvSpPr>
        <xdr:cNvPr id="435" name="楕円 434">
          <a:extLst>
            <a:ext uri="{FF2B5EF4-FFF2-40B4-BE49-F238E27FC236}">
              <a16:creationId xmlns:a16="http://schemas.microsoft.com/office/drawing/2014/main" id="{00000000-0008-0000-0700-0000B3010000}"/>
            </a:ext>
          </a:extLst>
        </xdr:cNvPr>
        <xdr:cNvSpPr/>
      </xdr:nvSpPr>
      <xdr:spPr>
        <a:xfrm>
          <a:off x="6921500" y="1342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144118</xdr:rowOff>
    </xdr:from>
    <xdr:ext cx="469744" cy="259045"/>
    <xdr:sp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51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38839</xdr:rowOff>
    </xdr:from>
    <xdr:to>
      <xdr:col>55</xdr:col>
      <xdr:colOff>0</xdr:colOff>
      <xdr:row>96</xdr:row>
      <xdr:rowOff>116593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9639300" y="16498039"/>
          <a:ext cx="838200" cy="7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150680</xdr:rowOff>
    </xdr:from>
    <xdr:ext cx="534377" cy="259045"/>
    <xdr:sp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438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116593</xdr:rowOff>
    </xdr:from>
    <xdr:to>
      <xdr:col>50</xdr:col>
      <xdr:colOff>114300</xdr:colOff>
      <xdr:row>96</xdr:row>
      <xdr:rowOff>166608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8750300" y="16575793"/>
          <a:ext cx="889000" cy="5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103137</xdr:rowOff>
    </xdr:from>
    <xdr:ext cx="534377" cy="259045"/>
    <xdr:sp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21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166608</xdr:rowOff>
    </xdr:from>
    <xdr:to>
      <xdr:col>45</xdr:col>
      <xdr:colOff>177800</xdr:colOff>
      <xdr:row>96</xdr:row>
      <xdr:rowOff>169904</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7861300" y="16625808"/>
          <a:ext cx="889000" cy="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153210</xdr:rowOff>
    </xdr:from>
    <xdr:ext cx="534377" cy="259045"/>
    <xdr:sp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26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143063</xdr:rowOff>
    </xdr:from>
    <xdr:to>
      <xdr:col>41</xdr:col>
      <xdr:colOff>50800</xdr:colOff>
      <xdr:row>96</xdr:row>
      <xdr:rowOff>169904</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a:off x="6972300" y="16602263"/>
          <a:ext cx="889000" cy="26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31890</xdr:rowOff>
    </xdr:from>
    <xdr:ext cx="534377" cy="259045"/>
    <xdr:sp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31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22299</xdr:rowOff>
    </xdr:from>
    <xdr:ext cx="534377" cy="259045"/>
    <xdr:sp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159489</xdr:rowOff>
    </xdr:from>
    <xdr:to>
      <xdr:col>55</xdr:col>
      <xdr:colOff>50800</xdr:colOff>
      <xdr:row>96</xdr:row>
      <xdr:rowOff>89639</xdr:rowOff>
    </xdr:to>
    <xdr:sp textlink="">
      <xdr:nvSpPr>
        <xdr:cNvPr id="488" name="楕円 487">
          <a:extLst>
            <a:ext uri="{FF2B5EF4-FFF2-40B4-BE49-F238E27FC236}">
              <a16:creationId xmlns:a16="http://schemas.microsoft.com/office/drawing/2014/main" id="{00000000-0008-0000-0700-0000E8010000}"/>
            </a:ext>
          </a:extLst>
        </xdr:cNvPr>
        <xdr:cNvSpPr/>
      </xdr:nvSpPr>
      <xdr:spPr>
        <a:xfrm>
          <a:off x="10426700" y="164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10916</xdr:rowOff>
    </xdr:from>
    <xdr:ext cx="534377" cy="259045"/>
    <xdr:sp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29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65793</xdr:rowOff>
    </xdr:from>
    <xdr:to>
      <xdr:col>50</xdr:col>
      <xdr:colOff>165100</xdr:colOff>
      <xdr:row>96</xdr:row>
      <xdr:rowOff>167393</xdr:rowOff>
    </xdr:to>
    <xdr:sp textlink="">
      <xdr:nvSpPr>
        <xdr:cNvPr id="490" name="楕円 489">
          <a:extLst>
            <a:ext uri="{FF2B5EF4-FFF2-40B4-BE49-F238E27FC236}">
              <a16:creationId xmlns:a16="http://schemas.microsoft.com/office/drawing/2014/main" id="{00000000-0008-0000-0700-0000EA010000}"/>
            </a:ext>
          </a:extLst>
        </xdr:cNvPr>
        <xdr:cNvSpPr/>
      </xdr:nvSpPr>
      <xdr:spPr>
        <a:xfrm>
          <a:off x="9588500" y="1652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158520</xdr:rowOff>
    </xdr:from>
    <xdr:ext cx="534377" cy="259045"/>
    <xdr:sp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6617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115808</xdr:rowOff>
    </xdr:from>
    <xdr:to>
      <xdr:col>46</xdr:col>
      <xdr:colOff>38100</xdr:colOff>
      <xdr:row>97</xdr:row>
      <xdr:rowOff>45958</xdr:rowOff>
    </xdr:to>
    <xdr:sp textlink="">
      <xdr:nvSpPr>
        <xdr:cNvPr id="492" name="楕円 491">
          <a:extLst>
            <a:ext uri="{FF2B5EF4-FFF2-40B4-BE49-F238E27FC236}">
              <a16:creationId xmlns:a16="http://schemas.microsoft.com/office/drawing/2014/main" id="{00000000-0008-0000-0700-0000EC010000}"/>
            </a:ext>
          </a:extLst>
        </xdr:cNvPr>
        <xdr:cNvSpPr/>
      </xdr:nvSpPr>
      <xdr:spPr>
        <a:xfrm>
          <a:off x="8699500" y="1657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37085</xdr:rowOff>
    </xdr:from>
    <xdr:ext cx="534377" cy="259045"/>
    <xdr:sp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666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119104</xdr:rowOff>
    </xdr:from>
    <xdr:to>
      <xdr:col>41</xdr:col>
      <xdr:colOff>101600</xdr:colOff>
      <xdr:row>97</xdr:row>
      <xdr:rowOff>49254</xdr:rowOff>
    </xdr:to>
    <xdr:sp textlink="">
      <xdr:nvSpPr>
        <xdr:cNvPr id="494" name="楕円 493">
          <a:extLst>
            <a:ext uri="{FF2B5EF4-FFF2-40B4-BE49-F238E27FC236}">
              <a16:creationId xmlns:a16="http://schemas.microsoft.com/office/drawing/2014/main" id="{00000000-0008-0000-0700-0000EE010000}"/>
            </a:ext>
          </a:extLst>
        </xdr:cNvPr>
        <xdr:cNvSpPr/>
      </xdr:nvSpPr>
      <xdr:spPr>
        <a:xfrm>
          <a:off x="7810500" y="1657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40381</xdr:rowOff>
    </xdr:from>
    <xdr:ext cx="534377" cy="259045"/>
    <xdr:sp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667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92263</xdr:rowOff>
    </xdr:from>
    <xdr:to>
      <xdr:col>36</xdr:col>
      <xdr:colOff>165100</xdr:colOff>
      <xdr:row>97</xdr:row>
      <xdr:rowOff>22413</xdr:rowOff>
    </xdr:to>
    <xdr:sp textlink="">
      <xdr:nvSpPr>
        <xdr:cNvPr id="496" name="楕円 495">
          <a:extLst>
            <a:ext uri="{FF2B5EF4-FFF2-40B4-BE49-F238E27FC236}">
              <a16:creationId xmlns:a16="http://schemas.microsoft.com/office/drawing/2014/main" id="{00000000-0008-0000-0700-0000F0010000}"/>
            </a:ext>
          </a:extLst>
        </xdr:cNvPr>
        <xdr:cNvSpPr/>
      </xdr:nvSpPr>
      <xdr:spPr>
        <a:xfrm>
          <a:off x="6921500" y="1655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13540</xdr:rowOff>
    </xdr:from>
    <xdr:ext cx="534377" cy="259045"/>
    <xdr:sp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664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113964</xdr:rowOff>
    </xdr:from>
    <xdr:to>
      <xdr:col>85</xdr:col>
      <xdr:colOff>127000</xdr:colOff>
      <xdr:row>36</xdr:row>
      <xdr:rowOff>117526</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5481300" y="6286164"/>
          <a:ext cx="838200" cy="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35367</xdr:rowOff>
    </xdr:from>
    <xdr:ext cx="534377" cy="259045"/>
    <xdr:sp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036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113964</xdr:rowOff>
    </xdr:from>
    <xdr:to>
      <xdr:col>81</xdr:col>
      <xdr:colOff>50800</xdr:colOff>
      <xdr:row>36</xdr:row>
      <xdr:rowOff>116840</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4592300" y="6286164"/>
          <a:ext cx="889000" cy="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113644</xdr:rowOff>
    </xdr:from>
    <xdr:ext cx="534377" cy="259045"/>
    <xdr:sp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594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98914</xdr:rowOff>
    </xdr:from>
    <xdr:to>
      <xdr:col>76</xdr:col>
      <xdr:colOff>114300</xdr:colOff>
      <xdr:row>36</xdr:row>
      <xdr:rowOff>116840</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3703300" y="6099664"/>
          <a:ext cx="889000" cy="18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103414</xdr:rowOff>
    </xdr:from>
    <xdr:ext cx="534377" cy="259045"/>
    <xdr:sp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98914</xdr:rowOff>
    </xdr:from>
    <xdr:to>
      <xdr:col>71</xdr:col>
      <xdr:colOff>177800</xdr:colOff>
      <xdr:row>36</xdr:row>
      <xdr:rowOff>67672</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2814300" y="6099664"/>
          <a:ext cx="889000" cy="14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126115</xdr:rowOff>
    </xdr:from>
    <xdr:ext cx="534377" cy="259045"/>
    <xdr:sp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130001</xdr:rowOff>
    </xdr:from>
    <xdr:ext cx="534377" cy="259045"/>
    <xdr:sp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66726</xdr:rowOff>
    </xdr:from>
    <xdr:to>
      <xdr:col>85</xdr:col>
      <xdr:colOff>177800</xdr:colOff>
      <xdr:row>36</xdr:row>
      <xdr:rowOff>168326</xdr:rowOff>
    </xdr:to>
    <xdr:sp textlink="">
      <xdr:nvSpPr>
        <xdr:cNvPr id="545" name="楕円 544">
          <a:extLst>
            <a:ext uri="{FF2B5EF4-FFF2-40B4-BE49-F238E27FC236}">
              <a16:creationId xmlns:a16="http://schemas.microsoft.com/office/drawing/2014/main" id="{00000000-0008-0000-0700-000021020000}"/>
            </a:ext>
          </a:extLst>
        </xdr:cNvPr>
        <xdr:cNvSpPr/>
      </xdr:nvSpPr>
      <xdr:spPr>
        <a:xfrm>
          <a:off x="16268700" y="623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45153</xdr:rowOff>
    </xdr:from>
    <xdr:ext cx="534377" cy="259045"/>
    <xdr:sp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621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63164</xdr:rowOff>
    </xdr:from>
    <xdr:to>
      <xdr:col>81</xdr:col>
      <xdr:colOff>101600</xdr:colOff>
      <xdr:row>36</xdr:row>
      <xdr:rowOff>164764</xdr:rowOff>
    </xdr:to>
    <xdr:sp textlink="">
      <xdr:nvSpPr>
        <xdr:cNvPr id="547" name="楕円 546">
          <a:extLst>
            <a:ext uri="{FF2B5EF4-FFF2-40B4-BE49-F238E27FC236}">
              <a16:creationId xmlns:a16="http://schemas.microsoft.com/office/drawing/2014/main" id="{00000000-0008-0000-0700-000023020000}"/>
            </a:ext>
          </a:extLst>
        </xdr:cNvPr>
        <xdr:cNvSpPr/>
      </xdr:nvSpPr>
      <xdr:spPr>
        <a:xfrm>
          <a:off x="15430500" y="623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155891</xdr:rowOff>
    </xdr:from>
    <xdr:ext cx="534377" cy="259045"/>
    <xdr:sp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632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66040</xdr:rowOff>
    </xdr:from>
    <xdr:to>
      <xdr:col>76</xdr:col>
      <xdr:colOff>165100</xdr:colOff>
      <xdr:row>36</xdr:row>
      <xdr:rowOff>167640</xdr:rowOff>
    </xdr:to>
    <xdr:sp textlink="">
      <xdr:nvSpPr>
        <xdr:cNvPr id="549" name="楕円 548">
          <a:extLst>
            <a:ext uri="{FF2B5EF4-FFF2-40B4-BE49-F238E27FC236}">
              <a16:creationId xmlns:a16="http://schemas.microsoft.com/office/drawing/2014/main" id="{00000000-0008-0000-0700-000025020000}"/>
            </a:ext>
          </a:extLst>
        </xdr:cNvPr>
        <xdr:cNvSpPr/>
      </xdr:nvSpPr>
      <xdr:spPr>
        <a:xfrm>
          <a:off x="14541500" y="623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158767</xdr:rowOff>
    </xdr:from>
    <xdr:ext cx="534377" cy="259045"/>
    <xdr:sp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633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48114</xdr:rowOff>
    </xdr:from>
    <xdr:to>
      <xdr:col>72</xdr:col>
      <xdr:colOff>38100</xdr:colOff>
      <xdr:row>35</xdr:row>
      <xdr:rowOff>149714</xdr:rowOff>
    </xdr:to>
    <xdr:sp textlink="">
      <xdr:nvSpPr>
        <xdr:cNvPr id="551" name="楕円 550">
          <a:extLst>
            <a:ext uri="{FF2B5EF4-FFF2-40B4-BE49-F238E27FC236}">
              <a16:creationId xmlns:a16="http://schemas.microsoft.com/office/drawing/2014/main" id="{00000000-0008-0000-0700-000027020000}"/>
            </a:ext>
          </a:extLst>
        </xdr:cNvPr>
        <xdr:cNvSpPr/>
      </xdr:nvSpPr>
      <xdr:spPr>
        <a:xfrm>
          <a:off x="13652500" y="604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166241</xdr:rowOff>
    </xdr:from>
    <xdr:ext cx="534377" cy="259045"/>
    <xdr:sp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582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16872</xdr:rowOff>
    </xdr:from>
    <xdr:to>
      <xdr:col>67</xdr:col>
      <xdr:colOff>101600</xdr:colOff>
      <xdr:row>36</xdr:row>
      <xdr:rowOff>118472</xdr:rowOff>
    </xdr:to>
    <xdr:sp textlink="">
      <xdr:nvSpPr>
        <xdr:cNvPr id="553" name="楕円 552">
          <a:extLst>
            <a:ext uri="{FF2B5EF4-FFF2-40B4-BE49-F238E27FC236}">
              <a16:creationId xmlns:a16="http://schemas.microsoft.com/office/drawing/2014/main" id="{00000000-0008-0000-0700-000029020000}"/>
            </a:ext>
          </a:extLst>
        </xdr:cNvPr>
        <xdr:cNvSpPr/>
      </xdr:nvSpPr>
      <xdr:spPr>
        <a:xfrm>
          <a:off x="12763500" y="618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134999</xdr:rowOff>
    </xdr:from>
    <xdr:ext cx="534377" cy="259045"/>
    <xdr:sp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596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130887</xdr:rowOff>
    </xdr:from>
    <xdr:to>
      <xdr:col>85</xdr:col>
      <xdr:colOff>127000</xdr:colOff>
      <xdr:row>57</xdr:row>
      <xdr:rowOff>107061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5481300" y="9732087"/>
          <a:ext cx="838200" cy="14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95610</xdr:rowOff>
    </xdr:from>
    <xdr:ext cx="534377" cy="259045"/>
    <xdr:sp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525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106845</xdr:rowOff>
    </xdr:from>
    <xdr:to>
      <xdr:col>81</xdr:col>
      <xdr:colOff>50800</xdr:colOff>
      <xdr:row>56</xdr:row>
      <xdr:rowOff>130887</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4592300" y="9708045"/>
          <a:ext cx="889000" cy="2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385</xdr:rowOff>
    </xdr:from>
    <xdr:ext cx="534377" cy="259045"/>
    <xdr:sp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4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106845</xdr:rowOff>
    </xdr:from>
    <xdr:to>
      <xdr:col>76</xdr:col>
      <xdr:colOff>114300</xdr:colOff>
      <xdr:row>57</xdr:row>
      <xdr:rowOff>148717</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3703300" y="9708045"/>
          <a:ext cx="889000" cy="21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107751</xdr:rowOff>
    </xdr:from>
    <xdr:ext cx="534377" cy="259045"/>
    <xdr:sp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36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148717</xdr:rowOff>
    </xdr:from>
    <xdr:to>
      <xdr:col>71</xdr:col>
      <xdr:colOff>177800</xdr:colOff>
      <xdr:row>58</xdr:row>
      <xdr:rowOff>129731</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2814300" y="9921367"/>
          <a:ext cx="889000" cy="15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160786</xdr:rowOff>
    </xdr:from>
    <xdr:ext cx="534377" cy="259045"/>
    <xdr:sp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41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75595</xdr:rowOff>
    </xdr:from>
    <xdr:ext cx="534377" cy="259045"/>
    <xdr:sp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50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56261</xdr:rowOff>
    </xdr:from>
    <xdr:to>
      <xdr:col>85</xdr:col>
      <xdr:colOff>177800</xdr:colOff>
      <xdr:row>57</xdr:row>
      <xdr:rowOff>157861</xdr:rowOff>
    </xdr:to>
    <xdr:sp textlink="">
      <xdr:nvSpPr>
        <xdr:cNvPr id="603" name="楕円 602">
          <a:extLst>
            <a:ext uri="{FF2B5EF4-FFF2-40B4-BE49-F238E27FC236}">
              <a16:creationId xmlns:a16="http://schemas.microsoft.com/office/drawing/2014/main" id="{00000000-0008-0000-0700-00005B020000}"/>
            </a:ext>
          </a:extLst>
        </xdr:cNvPr>
        <xdr:cNvSpPr/>
      </xdr:nvSpPr>
      <xdr:spPr>
        <a:xfrm>
          <a:off x="16268700" y="982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34688</xdr:rowOff>
    </xdr:from>
    <xdr:ext cx="534377" cy="259045"/>
    <xdr:sp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80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80087</xdr:rowOff>
    </xdr:from>
    <xdr:to>
      <xdr:col>81</xdr:col>
      <xdr:colOff>101600</xdr:colOff>
      <xdr:row>57</xdr:row>
      <xdr:rowOff>10237</xdr:rowOff>
    </xdr:to>
    <xdr:sp textlink="">
      <xdr:nvSpPr>
        <xdr:cNvPr id="605" name="楕円 604">
          <a:extLst>
            <a:ext uri="{FF2B5EF4-FFF2-40B4-BE49-F238E27FC236}">
              <a16:creationId xmlns:a16="http://schemas.microsoft.com/office/drawing/2014/main" id="{00000000-0008-0000-0700-00005D020000}"/>
            </a:ext>
          </a:extLst>
        </xdr:cNvPr>
        <xdr:cNvSpPr/>
      </xdr:nvSpPr>
      <xdr:spPr>
        <a:xfrm>
          <a:off x="15430500" y="968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1364</xdr:rowOff>
    </xdr:from>
    <xdr:ext cx="534377" cy="259045"/>
    <xdr:sp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977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56045</xdr:rowOff>
    </xdr:from>
    <xdr:to>
      <xdr:col>76</xdr:col>
      <xdr:colOff>165100</xdr:colOff>
      <xdr:row>56</xdr:row>
      <xdr:rowOff>157645</xdr:rowOff>
    </xdr:to>
    <xdr:sp textlink="">
      <xdr:nvSpPr>
        <xdr:cNvPr id="607" name="楕円 606">
          <a:extLst>
            <a:ext uri="{FF2B5EF4-FFF2-40B4-BE49-F238E27FC236}">
              <a16:creationId xmlns:a16="http://schemas.microsoft.com/office/drawing/2014/main" id="{00000000-0008-0000-0700-00005F020000}"/>
            </a:ext>
          </a:extLst>
        </xdr:cNvPr>
        <xdr:cNvSpPr/>
      </xdr:nvSpPr>
      <xdr:spPr>
        <a:xfrm>
          <a:off x="14541500" y="965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148772</xdr:rowOff>
    </xdr:from>
    <xdr:ext cx="534377" cy="259045"/>
    <xdr:sp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974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97917</xdr:rowOff>
    </xdr:from>
    <xdr:to>
      <xdr:col>72</xdr:col>
      <xdr:colOff>38100</xdr:colOff>
      <xdr:row>58</xdr:row>
      <xdr:rowOff>28067</xdr:rowOff>
    </xdr:to>
    <xdr:sp textlink="">
      <xdr:nvSpPr>
        <xdr:cNvPr id="609" name="楕円 608">
          <a:extLst>
            <a:ext uri="{FF2B5EF4-FFF2-40B4-BE49-F238E27FC236}">
              <a16:creationId xmlns:a16="http://schemas.microsoft.com/office/drawing/2014/main" id="{00000000-0008-0000-0700-000061020000}"/>
            </a:ext>
          </a:extLst>
        </xdr:cNvPr>
        <xdr:cNvSpPr/>
      </xdr:nvSpPr>
      <xdr:spPr>
        <a:xfrm>
          <a:off x="13652500" y="987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19194</xdr:rowOff>
    </xdr:from>
    <xdr:ext cx="534377" cy="259045"/>
    <xdr:sp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996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78931</xdr:rowOff>
    </xdr:from>
    <xdr:to>
      <xdr:col>67</xdr:col>
      <xdr:colOff>101600</xdr:colOff>
      <xdr:row>59</xdr:row>
      <xdr:rowOff>9081</xdr:rowOff>
    </xdr:to>
    <xdr:sp textlink="">
      <xdr:nvSpPr>
        <xdr:cNvPr id="611" name="楕円 610">
          <a:extLst>
            <a:ext uri="{FF2B5EF4-FFF2-40B4-BE49-F238E27FC236}">
              <a16:creationId xmlns:a16="http://schemas.microsoft.com/office/drawing/2014/main" id="{00000000-0008-0000-0700-000063020000}"/>
            </a:ext>
          </a:extLst>
        </xdr:cNvPr>
        <xdr:cNvSpPr/>
      </xdr:nvSpPr>
      <xdr:spPr>
        <a:xfrm>
          <a:off x="12763500" y="1002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208</xdr:rowOff>
    </xdr:from>
    <xdr:ext cx="534377" cy="259045"/>
    <xdr:sp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1011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6443</xdr:rowOff>
    </xdr:from>
    <xdr:to>
      <xdr:col>85</xdr:col>
      <xdr:colOff>127000</xdr:colOff>
      <xdr:row>79</xdr:row>
      <xdr:rowOff>62743</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5481300" y="13550993"/>
          <a:ext cx="838200" cy="5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97947</xdr:rowOff>
    </xdr:from>
    <xdr:ext cx="469744" cy="259045"/>
    <xdr:sp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6370300" y="1329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6443</xdr:rowOff>
    </xdr:from>
    <xdr:to>
      <xdr:col>81</xdr:col>
      <xdr:colOff>50800</xdr:colOff>
      <xdr:row>79</xdr:row>
      <xdr:rowOff>17399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4592300" y="13550993"/>
          <a:ext cx="889000" cy="1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1875</xdr:rowOff>
    </xdr:from>
    <xdr:ext cx="534377" cy="259045"/>
    <xdr:sp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320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17399</xdr:rowOff>
    </xdr:from>
    <xdr:to>
      <xdr:col>76</xdr:col>
      <xdr:colOff>114300</xdr:colOff>
      <xdr:row>79</xdr:row>
      <xdr:rowOff>78206</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3703300" y="13561949"/>
          <a:ext cx="889000" cy="6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15820</xdr:rowOff>
    </xdr:from>
    <xdr:ext cx="469744" cy="259045"/>
    <xdr:sp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21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78206</xdr:rowOff>
    </xdr:from>
    <xdr:to>
      <xdr:col>71</xdr:col>
      <xdr:colOff>177800</xdr:colOff>
      <xdr:row>79</xdr:row>
      <xdr:rowOff>90176</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flipV="1">
          <a:off x="12814300" y="13622756"/>
          <a:ext cx="889000" cy="1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1010</xdr:rowOff>
    </xdr:from>
    <xdr:ext cx="534377" cy="259045"/>
    <xdr:sp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36111" y="132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17453</xdr:rowOff>
    </xdr:from>
    <xdr:ext cx="469744" cy="259045"/>
    <xdr:sp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11943</xdr:rowOff>
    </xdr:from>
    <xdr:to>
      <xdr:col>85</xdr:col>
      <xdr:colOff>177800</xdr:colOff>
      <xdr:row>79</xdr:row>
      <xdr:rowOff>113543</xdr:rowOff>
    </xdr:to>
    <xdr:sp textlink="">
      <xdr:nvSpPr>
        <xdr:cNvPr id="662" name="楕円 661">
          <a:extLst>
            <a:ext uri="{FF2B5EF4-FFF2-40B4-BE49-F238E27FC236}">
              <a16:creationId xmlns:a16="http://schemas.microsoft.com/office/drawing/2014/main" id="{00000000-0008-0000-0700-000096020000}"/>
            </a:ext>
          </a:extLst>
        </xdr:cNvPr>
        <xdr:cNvSpPr/>
      </xdr:nvSpPr>
      <xdr:spPr>
        <a:xfrm>
          <a:off x="16268700" y="1355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98320</xdr:rowOff>
    </xdr:from>
    <xdr:ext cx="469744" cy="259045"/>
    <xdr:sp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6370300" y="13471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127093</xdr:rowOff>
    </xdr:from>
    <xdr:to>
      <xdr:col>81</xdr:col>
      <xdr:colOff>101600</xdr:colOff>
      <xdr:row>79</xdr:row>
      <xdr:rowOff>57243</xdr:rowOff>
    </xdr:to>
    <xdr:sp textlink="">
      <xdr:nvSpPr>
        <xdr:cNvPr id="664" name="楕円 663">
          <a:extLst>
            <a:ext uri="{FF2B5EF4-FFF2-40B4-BE49-F238E27FC236}">
              <a16:creationId xmlns:a16="http://schemas.microsoft.com/office/drawing/2014/main" id="{00000000-0008-0000-0700-000098020000}"/>
            </a:ext>
          </a:extLst>
        </xdr:cNvPr>
        <xdr:cNvSpPr/>
      </xdr:nvSpPr>
      <xdr:spPr>
        <a:xfrm>
          <a:off x="15430500" y="1350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48370</xdr:rowOff>
    </xdr:from>
    <xdr:ext cx="469744" cy="259045"/>
    <xdr:sp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5246428" y="1359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138049</xdr:rowOff>
    </xdr:from>
    <xdr:to>
      <xdr:col>76</xdr:col>
      <xdr:colOff>165100</xdr:colOff>
      <xdr:row>79</xdr:row>
      <xdr:rowOff>68199</xdr:rowOff>
    </xdr:to>
    <xdr:sp textlink="">
      <xdr:nvSpPr>
        <xdr:cNvPr id="666" name="楕円 665">
          <a:extLst>
            <a:ext uri="{FF2B5EF4-FFF2-40B4-BE49-F238E27FC236}">
              <a16:creationId xmlns:a16="http://schemas.microsoft.com/office/drawing/2014/main" id="{00000000-0008-0000-0700-00009A020000}"/>
            </a:ext>
          </a:extLst>
        </xdr:cNvPr>
        <xdr:cNvSpPr/>
      </xdr:nvSpPr>
      <xdr:spPr>
        <a:xfrm>
          <a:off x="14541500" y="1351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59326</xdr:rowOff>
    </xdr:from>
    <xdr:ext cx="469744" cy="259045"/>
    <xdr:sp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357428" y="1360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27406</xdr:rowOff>
    </xdr:from>
    <xdr:to>
      <xdr:col>72</xdr:col>
      <xdr:colOff>38100</xdr:colOff>
      <xdr:row>79</xdr:row>
      <xdr:rowOff>129006</xdr:rowOff>
    </xdr:to>
    <xdr:sp textlink="">
      <xdr:nvSpPr>
        <xdr:cNvPr id="668" name="楕円 667">
          <a:extLst>
            <a:ext uri="{FF2B5EF4-FFF2-40B4-BE49-F238E27FC236}">
              <a16:creationId xmlns:a16="http://schemas.microsoft.com/office/drawing/2014/main" id="{00000000-0008-0000-0700-00009C020000}"/>
            </a:ext>
          </a:extLst>
        </xdr:cNvPr>
        <xdr:cNvSpPr/>
      </xdr:nvSpPr>
      <xdr:spPr>
        <a:xfrm>
          <a:off x="13652500" y="1357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120133</xdr:rowOff>
    </xdr:from>
    <xdr:ext cx="469744" cy="259045"/>
    <xdr:sp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468428" y="1366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39376</xdr:rowOff>
    </xdr:from>
    <xdr:to>
      <xdr:col>67</xdr:col>
      <xdr:colOff>101600</xdr:colOff>
      <xdr:row>79</xdr:row>
      <xdr:rowOff>140976</xdr:rowOff>
    </xdr:to>
    <xdr:sp textlink="">
      <xdr:nvSpPr>
        <xdr:cNvPr id="670" name="楕円 669">
          <a:extLst>
            <a:ext uri="{FF2B5EF4-FFF2-40B4-BE49-F238E27FC236}">
              <a16:creationId xmlns:a16="http://schemas.microsoft.com/office/drawing/2014/main" id="{00000000-0008-0000-0700-00009E020000}"/>
            </a:ext>
          </a:extLst>
        </xdr:cNvPr>
        <xdr:cNvSpPr/>
      </xdr:nvSpPr>
      <xdr:spPr>
        <a:xfrm>
          <a:off x="12763500" y="1358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132103</xdr:rowOff>
    </xdr:from>
    <xdr:ext cx="378565" cy="259045"/>
    <xdr:sp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625017" y="13676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textlink="">
      <xdr:nvSpPr>
        <xdr:cNvPr id="679" name="正方形/長方形 678">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textlink="">
      <xdr:nvSpPr>
        <xdr:cNvPr id="696" name="公債費グラフ枠">
          <a:extLst>
            <a:ext uri="{FF2B5EF4-FFF2-40B4-BE49-F238E27FC236}">
              <a16:creationId xmlns:a16="http://schemas.microsoft.com/office/drawing/2014/main" id="{00000000-0008-0000-0700-0000B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textlink="">
      <xdr:nvSpPr>
        <xdr:cNvPr id="698" name="公債費最小値テキスト">
          <a:extLst>
            <a:ext uri="{FF2B5EF4-FFF2-40B4-BE49-F238E27FC236}">
              <a16:creationId xmlns:a16="http://schemas.microsoft.com/office/drawing/2014/main" id="{00000000-0008-0000-0700-0000BA020000}"/>
            </a:ext>
          </a:extLst>
        </xdr:cNvPr>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textlink="">
      <xdr:nvSpPr>
        <xdr:cNvPr id="700" name="公債費最大値テキスト">
          <a:extLst>
            <a:ext uri="{FF2B5EF4-FFF2-40B4-BE49-F238E27FC236}">
              <a16:creationId xmlns:a16="http://schemas.microsoft.com/office/drawing/2014/main" id="{00000000-0008-0000-0700-0000BC020000}"/>
            </a:ext>
          </a:extLst>
        </xdr:cNvPr>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94459</xdr:rowOff>
    </xdr:from>
    <xdr:to>
      <xdr:col>85</xdr:col>
      <xdr:colOff>127000</xdr:colOff>
      <xdr:row>98</xdr:row>
      <xdr:rowOff>100341</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5481300" y="16896559"/>
          <a:ext cx="838200" cy="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160577</xdr:rowOff>
    </xdr:from>
    <xdr:ext cx="534377" cy="259045"/>
    <xdr:sp textlink="">
      <xdr:nvSpPr>
        <xdr:cNvPr id="703" name="公債費平均値テキスト">
          <a:extLst>
            <a:ext uri="{FF2B5EF4-FFF2-40B4-BE49-F238E27FC236}">
              <a16:creationId xmlns:a16="http://schemas.microsoft.com/office/drawing/2014/main" id="{00000000-0008-0000-0700-0000BF020000}"/>
            </a:ext>
          </a:extLst>
        </xdr:cNvPr>
        <xdr:cNvSpPr txBox="1"/>
      </xdr:nvSpPr>
      <xdr:spPr>
        <a:xfrm>
          <a:off x="16370300" y="166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97451</xdr:rowOff>
    </xdr:from>
    <xdr:to>
      <xdr:col>81</xdr:col>
      <xdr:colOff>50800</xdr:colOff>
      <xdr:row>98</xdr:row>
      <xdr:rowOff>100341</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4592300" y="16899551"/>
          <a:ext cx="889000" cy="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92618</xdr:rowOff>
    </xdr:from>
    <xdr:ext cx="534377" cy="259045"/>
    <xdr:sp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55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97451</xdr:rowOff>
    </xdr:from>
    <xdr:to>
      <xdr:col>76</xdr:col>
      <xdr:colOff>114300</xdr:colOff>
      <xdr:row>98</xdr:row>
      <xdr:rowOff>97971</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3703300" y="16899551"/>
          <a:ext cx="889000" cy="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107363</xdr:rowOff>
    </xdr:from>
    <xdr:ext cx="534377" cy="259045"/>
    <xdr:sp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94284</xdr:rowOff>
    </xdr:from>
    <xdr:to>
      <xdr:col>71</xdr:col>
      <xdr:colOff>177800</xdr:colOff>
      <xdr:row>98</xdr:row>
      <xdr:rowOff>97971</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2814300" y="16896384"/>
          <a:ext cx="889000" cy="3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111737</xdr:rowOff>
    </xdr:from>
    <xdr:ext cx="534377" cy="259045"/>
    <xdr:sp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109579</xdr:rowOff>
    </xdr:from>
    <xdr:ext cx="534377" cy="259045"/>
    <xdr:sp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43659</xdr:rowOff>
    </xdr:from>
    <xdr:to>
      <xdr:col>85</xdr:col>
      <xdr:colOff>177800</xdr:colOff>
      <xdr:row>98</xdr:row>
      <xdr:rowOff>145259</xdr:rowOff>
    </xdr:to>
    <xdr:sp textlink="">
      <xdr:nvSpPr>
        <xdr:cNvPr id="721" name="楕円 720">
          <a:extLst>
            <a:ext uri="{FF2B5EF4-FFF2-40B4-BE49-F238E27FC236}">
              <a16:creationId xmlns:a16="http://schemas.microsoft.com/office/drawing/2014/main" id="{00000000-0008-0000-0700-0000D1020000}"/>
            </a:ext>
          </a:extLst>
        </xdr:cNvPr>
        <xdr:cNvSpPr/>
      </xdr:nvSpPr>
      <xdr:spPr>
        <a:xfrm>
          <a:off x="16268700" y="1684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130036</xdr:rowOff>
    </xdr:from>
    <xdr:ext cx="534377" cy="259045"/>
    <xdr:sp textlink="">
      <xdr:nvSpPr>
        <xdr:cNvPr id="722" name="公債費該当値テキスト">
          <a:extLst>
            <a:ext uri="{FF2B5EF4-FFF2-40B4-BE49-F238E27FC236}">
              <a16:creationId xmlns:a16="http://schemas.microsoft.com/office/drawing/2014/main" id="{00000000-0008-0000-0700-0000D2020000}"/>
            </a:ext>
          </a:extLst>
        </xdr:cNvPr>
        <xdr:cNvSpPr txBox="1"/>
      </xdr:nvSpPr>
      <xdr:spPr>
        <a:xfrm>
          <a:off x="16370300" y="1676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49541</xdr:rowOff>
    </xdr:from>
    <xdr:to>
      <xdr:col>81</xdr:col>
      <xdr:colOff>101600</xdr:colOff>
      <xdr:row>98</xdr:row>
      <xdr:rowOff>151141</xdr:rowOff>
    </xdr:to>
    <xdr:sp textlink="">
      <xdr:nvSpPr>
        <xdr:cNvPr id="723" name="楕円 722">
          <a:extLst>
            <a:ext uri="{FF2B5EF4-FFF2-40B4-BE49-F238E27FC236}">
              <a16:creationId xmlns:a16="http://schemas.microsoft.com/office/drawing/2014/main" id="{00000000-0008-0000-0700-0000D3020000}"/>
            </a:ext>
          </a:extLst>
        </xdr:cNvPr>
        <xdr:cNvSpPr/>
      </xdr:nvSpPr>
      <xdr:spPr>
        <a:xfrm>
          <a:off x="15430500" y="1685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142268</xdr:rowOff>
    </xdr:from>
    <xdr:ext cx="534377" cy="259045"/>
    <xdr:sp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5214111" y="1694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46651</xdr:rowOff>
    </xdr:from>
    <xdr:to>
      <xdr:col>76</xdr:col>
      <xdr:colOff>165100</xdr:colOff>
      <xdr:row>98</xdr:row>
      <xdr:rowOff>148251</xdr:rowOff>
    </xdr:to>
    <xdr:sp textlink="">
      <xdr:nvSpPr>
        <xdr:cNvPr id="725" name="楕円 724">
          <a:extLst>
            <a:ext uri="{FF2B5EF4-FFF2-40B4-BE49-F238E27FC236}">
              <a16:creationId xmlns:a16="http://schemas.microsoft.com/office/drawing/2014/main" id="{00000000-0008-0000-0700-0000D5020000}"/>
            </a:ext>
          </a:extLst>
        </xdr:cNvPr>
        <xdr:cNvSpPr/>
      </xdr:nvSpPr>
      <xdr:spPr>
        <a:xfrm>
          <a:off x="14541500" y="1684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139378</xdr:rowOff>
    </xdr:from>
    <xdr:ext cx="534377" cy="259045"/>
    <xdr:sp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4325111" y="1694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47171</xdr:rowOff>
    </xdr:from>
    <xdr:to>
      <xdr:col>72</xdr:col>
      <xdr:colOff>38100</xdr:colOff>
      <xdr:row>98</xdr:row>
      <xdr:rowOff>148771</xdr:rowOff>
    </xdr:to>
    <xdr:sp textlink="">
      <xdr:nvSpPr>
        <xdr:cNvPr id="727" name="楕円 726">
          <a:extLst>
            <a:ext uri="{FF2B5EF4-FFF2-40B4-BE49-F238E27FC236}">
              <a16:creationId xmlns:a16="http://schemas.microsoft.com/office/drawing/2014/main" id="{00000000-0008-0000-0700-0000D7020000}"/>
            </a:ext>
          </a:extLst>
        </xdr:cNvPr>
        <xdr:cNvSpPr/>
      </xdr:nvSpPr>
      <xdr:spPr>
        <a:xfrm>
          <a:off x="13652500" y="1684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139898</xdr:rowOff>
    </xdr:from>
    <xdr:ext cx="534377" cy="259045"/>
    <xdr:sp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3436111" y="169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43484</xdr:rowOff>
    </xdr:from>
    <xdr:to>
      <xdr:col>67</xdr:col>
      <xdr:colOff>101600</xdr:colOff>
      <xdr:row>98</xdr:row>
      <xdr:rowOff>145084</xdr:rowOff>
    </xdr:to>
    <xdr:sp textlink="">
      <xdr:nvSpPr>
        <xdr:cNvPr id="729" name="楕円 728">
          <a:extLst>
            <a:ext uri="{FF2B5EF4-FFF2-40B4-BE49-F238E27FC236}">
              <a16:creationId xmlns:a16="http://schemas.microsoft.com/office/drawing/2014/main" id="{00000000-0008-0000-0700-0000D9020000}"/>
            </a:ext>
          </a:extLst>
        </xdr:cNvPr>
        <xdr:cNvSpPr/>
      </xdr:nvSpPr>
      <xdr:spPr>
        <a:xfrm>
          <a:off x="12763500" y="1684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136211</xdr:rowOff>
    </xdr:from>
    <xdr:ext cx="534377" cy="259045"/>
    <xdr:sp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2547111" y="1693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textlink="">
      <xdr:nvSpPr>
        <xdr:cNvPr id="738" name="正方形/長方形 737">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textlink="">
      <xdr:nvSpPr>
        <xdr:cNvPr id="751" name="諸支出金グラフ枠">
          <a:extLst>
            <a:ext uri="{FF2B5EF4-FFF2-40B4-BE49-F238E27FC236}">
              <a16:creationId xmlns:a16="http://schemas.microsoft.com/office/drawing/2014/main"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textlink="">
      <xdr:nvSpPr>
        <xdr:cNvPr id="753" name="諸支出金最小値テキスト">
          <a:extLst>
            <a:ext uri="{FF2B5EF4-FFF2-40B4-BE49-F238E27FC236}">
              <a16:creationId xmlns:a16="http://schemas.microsoft.com/office/drawing/2014/main" id="{00000000-0008-0000-0700-0000F1020000}"/>
            </a:ext>
          </a:extLst>
        </xdr:cNvPr>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textlink="">
      <xdr:nvSpPr>
        <xdr:cNvPr id="755" name="諸支出金最大値テキスト">
          <a:extLst>
            <a:ext uri="{FF2B5EF4-FFF2-40B4-BE49-F238E27FC236}">
              <a16:creationId xmlns:a16="http://schemas.microsoft.com/office/drawing/2014/main" id="{00000000-0008-0000-0700-0000F3020000}"/>
            </a:ext>
          </a:extLst>
        </xdr:cNvPr>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159817</xdr:rowOff>
    </xdr:from>
    <xdr:to>
      <xdr:col>116</xdr:col>
      <xdr:colOff>63500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21323300" y="6503467"/>
          <a:ext cx="838200" cy="15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54617</xdr:rowOff>
    </xdr:from>
    <xdr:ext cx="378565" cy="259045"/>
    <xdr:sp textlink="">
      <xdr:nvSpPr>
        <xdr:cNvPr id="758" name="諸支出金平均値テキスト">
          <a:extLst>
            <a:ext uri="{FF2B5EF4-FFF2-40B4-BE49-F238E27FC236}">
              <a16:creationId xmlns:a16="http://schemas.microsoft.com/office/drawing/2014/main" id="{00000000-0008-0000-0700-0000F6020000}"/>
            </a:ext>
          </a:extLst>
        </xdr:cNvPr>
        <xdr:cNvSpPr txBox="1"/>
      </xdr:nvSpPr>
      <xdr:spPr>
        <a:xfrm>
          <a:off x="22212300" y="6569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93797</xdr:rowOff>
    </xdr:from>
    <xdr:to>
      <xdr:col>111</xdr:col>
      <xdr:colOff>177800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0434300" y="6437447"/>
          <a:ext cx="889000" cy="21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93797</xdr:rowOff>
    </xdr:from>
    <xdr:to>
      <xdr:col>107</xdr:col>
      <xdr:colOff>50800</xdr:colOff>
      <xdr:row>38</xdr:row>
      <xdr:rowOff>33996</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flipV="1">
          <a:off x="19545300" y="6437447"/>
          <a:ext cx="889000" cy="11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169283</xdr:rowOff>
    </xdr:from>
    <xdr:ext cx="378565" cy="259045"/>
    <xdr:sp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5017" y="6684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33996</xdr:rowOff>
    </xdr:from>
    <xdr:to>
      <xdr:col>102</xdr:col>
      <xdr:colOff>114300</xdr:colOff>
      <xdr:row>38</xdr:row>
      <xdr:rowOff>36556</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flipV="1">
          <a:off x="18656300" y="6549096"/>
          <a:ext cx="8890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170654</xdr:rowOff>
    </xdr:from>
    <xdr:ext cx="378565" cy="259045"/>
    <xdr:sp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6017" y="6685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166905</xdr:rowOff>
    </xdr:from>
    <xdr:ext cx="378565" cy="259045"/>
    <xdr:sp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7017" y="6682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109017</xdr:rowOff>
    </xdr:from>
    <xdr:to>
      <xdr:col>116</xdr:col>
      <xdr:colOff>114300</xdr:colOff>
      <xdr:row>38</xdr:row>
      <xdr:rowOff>39167</xdr:rowOff>
    </xdr:to>
    <xdr:sp textlink="">
      <xdr:nvSpPr>
        <xdr:cNvPr id="776" name="楕円 775">
          <a:extLst>
            <a:ext uri="{FF2B5EF4-FFF2-40B4-BE49-F238E27FC236}">
              <a16:creationId xmlns:a16="http://schemas.microsoft.com/office/drawing/2014/main" id="{00000000-0008-0000-0700-000008030000}"/>
            </a:ext>
          </a:extLst>
        </xdr:cNvPr>
        <xdr:cNvSpPr/>
      </xdr:nvSpPr>
      <xdr:spPr>
        <a:xfrm>
          <a:off x="22110700" y="645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131894</xdr:rowOff>
    </xdr:from>
    <xdr:ext cx="469744" cy="259045"/>
    <xdr:sp textlink="">
      <xdr:nvSpPr>
        <xdr:cNvPr id="777" name="諸支出金該当値テキスト">
          <a:extLst>
            <a:ext uri="{FF2B5EF4-FFF2-40B4-BE49-F238E27FC236}">
              <a16:creationId xmlns:a16="http://schemas.microsoft.com/office/drawing/2014/main" id="{00000000-0008-0000-0700-000009030000}"/>
            </a:ext>
          </a:extLst>
        </xdr:cNvPr>
        <xdr:cNvSpPr txBox="1"/>
      </xdr:nvSpPr>
      <xdr:spPr>
        <a:xfrm>
          <a:off x="22212300" y="630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textlink="">
      <xdr:nvSpPr>
        <xdr:cNvPr id="778" name="楕円 777">
          <a:extLst>
            <a:ext uri="{FF2B5EF4-FFF2-40B4-BE49-F238E27FC236}">
              <a16:creationId xmlns:a16="http://schemas.microsoft.com/office/drawing/2014/main" id="{00000000-0008-0000-0700-00000A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42997</xdr:rowOff>
    </xdr:from>
    <xdr:to>
      <xdr:col>107</xdr:col>
      <xdr:colOff>101600</xdr:colOff>
      <xdr:row>37</xdr:row>
      <xdr:rowOff>144597</xdr:rowOff>
    </xdr:to>
    <xdr:sp textlink="">
      <xdr:nvSpPr>
        <xdr:cNvPr id="780" name="楕円 779">
          <a:extLst>
            <a:ext uri="{FF2B5EF4-FFF2-40B4-BE49-F238E27FC236}">
              <a16:creationId xmlns:a16="http://schemas.microsoft.com/office/drawing/2014/main" id="{00000000-0008-0000-0700-00000C030000}"/>
            </a:ext>
          </a:extLst>
        </xdr:cNvPr>
        <xdr:cNvSpPr/>
      </xdr:nvSpPr>
      <xdr:spPr>
        <a:xfrm>
          <a:off x="20383500" y="638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161124</xdr:rowOff>
    </xdr:from>
    <xdr:ext cx="469744" cy="259045"/>
    <xdr:sp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199428" y="6161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154645</xdr:rowOff>
    </xdr:from>
    <xdr:to>
      <xdr:col>102</xdr:col>
      <xdr:colOff>165100</xdr:colOff>
      <xdr:row>38</xdr:row>
      <xdr:rowOff>84795</xdr:rowOff>
    </xdr:to>
    <xdr:sp textlink="">
      <xdr:nvSpPr>
        <xdr:cNvPr id="782" name="楕円 781">
          <a:extLst>
            <a:ext uri="{FF2B5EF4-FFF2-40B4-BE49-F238E27FC236}">
              <a16:creationId xmlns:a16="http://schemas.microsoft.com/office/drawing/2014/main" id="{00000000-0008-0000-0700-00000E030000}"/>
            </a:ext>
          </a:extLst>
        </xdr:cNvPr>
        <xdr:cNvSpPr/>
      </xdr:nvSpPr>
      <xdr:spPr>
        <a:xfrm>
          <a:off x="19494500" y="649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101322</xdr:rowOff>
    </xdr:from>
    <xdr:ext cx="469744" cy="259045"/>
    <xdr:sp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310428" y="6273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157206</xdr:rowOff>
    </xdr:from>
    <xdr:to>
      <xdr:col>98</xdr:col>
      <xdr:colOff>38100</xdr:colOff>
      <xdr:row>38</xdr:row>
      <xdr:rowOff>87356</xdr:rowOff>
    </xdr:to>
    <xdr:sp textlink="">
      <xdr:nvSpPr>
        <xdr:cNvPr id="784" name="楕円 783">
          <a:extLst>
            <a:ext uri="{FF2B5EF4-FFF2-40B4-BE49-F238E27FC236}">
              <a16:creationId xmlns:a16="http://schemas.microsoft.com/office/drawing/2014/main" id="{00000000-0008-0000-0700-000010030000}"/>
            </a:ext>
          </a:extLst>
        </xdr:cNvPr>
        <xdr:cNvSpPr/>
      </xdr:nvSpPr>
      <xdr:spPr>
        <a:xfrm>
          <a:off x="18605500" y="650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103883</xdr:rowOff>
    </xdr:from>
    <xdr:ext cx="469744" cy="259045"/>
    <xdr:sp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421428" y="6276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textlink="">
      <xdr:nvSpPr>
        <xdr:cNvPr id="810" name="前年度繰上充用金グラフ枠">
          <a:extLst>
            <a:ext uri="{FF2B5EF4-FFF2-40B4-BE49-F238E27FC236}">
              <a16:creationId xmlns:a16="http://schemas.microsoft.com/office/drawing/2014/main" id="{00000000-0008-0000-0700-00002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textlink="">
      <xdr:nvSpPr>
        <xdr:cNvPr id="812" name="前年度繰上充用金最小値テキスト">
          <a:extLst>
            <a:ext uri="{FF2B5EF4-FFF2-40B4-BE49-F238E27FC236}">
              <a16:creationId xmlns:a16="http://schemas.microsoft.com/office/drawing/2014/main" id="{00000000-0008-0000-0700-00002C030000}"/>
            </a:ext>
          </a:extLst>
        </xdr:cNvPr>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textlink="">
      <xdr:nvSpPr>
        <xdr:cNvPr id="814" name="前年度繰上充用金最大値テキスト">
          <a:extLst>
            <a:ext uri="{FF2B5EF4-FFF2-40B4-BE49-F238E27FC236}">
              <a16:creationId xmlns:a16="http://schemas.microsoft.com/office/drawing/2014/main" id="{00000000-0008-0000-0700-00002E030000}"/>
            </a:ext>
          </a:extLst>
        </xdr:cNvPr>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textlink="">
      <xdr:nvSpPr>
        <xdr:cNvPr id="817" name="前年度繰上充用金平均値テキスト">
          <a:extLst>
            <a:ext uri="{FF2B5EF4-FFF2-40B4-BE49-F238E27FC236}">
              <a16:creationId xmlns:a16="http://schemas.microsoft.com/office/drawing/2014/main" id="{00000000-0008-0000-0700-000031030000}"/>
            </a:ext>
          </a:extLst>
        </xdr:cNvPr>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textlink="">
      <xdr:nvSpPr>
        <xdr:cNvPr id="828" name="フローチャート: 判断 827">
          <a:extLst>
            <a:ext uri="{FF2B5EF4-FFF2-40B4-BE49-F238E27FC236}">
              <a16:creationId xmlns:a16="http://schemas.microsoft.com/office/drawing/2014/main" id="{00000000-0008-0000-0700-00003C030000}"/>
            </a:ext>
          </a:extLst>
        </xdr:cNvPr>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textlink="">
      <xdr:nvSpPr>
        <xdr:cNvPr id="835" name="楕円 834">
          <a:extLst>
            <a:ext uri="{FF2B5EF4-FFF2-40B4-BE49-F238E27FC236}">
              <a16:creationId xmlns:a16="http://schemas.microsoft.com/office/drawing/2014/main" id="{00000000-0008-0000-0700-000043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textlink="">
      <xdr:nvSpPr>
        <xdr:cNvPr id="836" name="前年度繰上充用金該当値テキスト">
          <a:extLst>
            <a:ext uri="{FF2B5EF4-FFF2-40B4-BE49-F238E27FC236}">
              <a16:creationId xmlns:a16="http://schemas.microsoft.com/office/drawing/2014/main" id="{00000000-0008-0000-0700-000044030000}"/>
            </a:ext>
          </a:extLst>
        </xdr:cNvPr>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textlink="">
      <xdr:nvSpPr>
        <xdr:cNvPr id="837" name="楕円 836">
          <a:extLst>
            <a:ext uri="{FF2B5EF4-FFF2-40B4-BE49-F238E27FC236}">
              <a16:creationId xmlns:a16="http://schemas.microsoft.com/office/drawing/2014/main" id="{00000000-0008-0000-0700-000045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textlink="">
      <xdr:nvSpPr>
        <xdr:cNvPr id="839" name="楕円 838">
          <a:extLst>
            <a:ext uri="{FF2B5EF4-FFF2-40B4-BE49-F238E27FC236}">
              <a16:creationId xmlns:a16="http://schemas.microsoft.com/office/drawing/2014/main" id="{00000000-0008-0000-0700-000047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textlink="">
      <xdr:nvSpPr>
        <xdr:cNvPr id="841" name="楕円 840">
          <a:extLst>
            <a:ext uri="{FF2B5EF4-FFF2-40B4-BE49-F238E27FC236}">
              <a16:creationId xmlns:a16="http://schemas.microsoft.com/office/drawing/2014/main" id="{00000000-0008-0000-0700-000049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textlink="">
      <xdr:nvSpPr>
        <xdr:cNvPr id="843" name="楕円 842">
          <a:extLst>
            <a:ext uri="{FF2B5EF4-FFF2-40B4-BE49-F238E27FC236}">
              <a16:creationId xmlns:a16="http://schemas.microsoft.com/office/drawing/2014/main" id="{00000000-0008-0000-0700-00004B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textlink="">
      <xdr:nvSpPr>
        <xdr:cNvPr id="844" name="テキスト ボックス 843">
          <a:extLst>
            <a:ext uri="{FF2B5EF4-FFF2-40B4-BE49-F238E27FC236}">
              <a16:creationId xmlns:a16="http://schemas.microsoft.com/office/drawing/2014/main" id="{00000000-0008-0000-0700-00004C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textlink="">
      <xdr:nvSpPr>
        <xdr:cNvPr id="846" name="正方形/長方形 845">
          <a:extLst>
            <a:ext uri="{FF2B5EF4-FFF2-40B4-BE49-F238E27FC236}">
              <a16:creationId xmlns:a16="http://schemas.microsoft.com/office/drawing/2014/main" id="{00000000-0008-0000-0700-00004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textlink="" fLocksText="0">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議会費</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の決算額は</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議場音響システム等更新事業の皆</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減</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等により、前年度より</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30,289</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千円減少</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し</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、住民一人当たりのコストも減少した。</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総務費</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の決算額全体はふるさと応援基金費やふるさと納税返礼事業の</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減</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等により前年度に比べ</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1,565,137</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千円減少し、住民一人当たりのコストも減少している。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農林水産業費</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の決算額全体</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食品産業の輸出向け</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HACCP</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等対応施設整備緊急対策事業の増や第３セクターへの経営安定化資金貸付金の皆増等により前年度に比べ</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190,447</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千円増加し、</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住民一人当たり</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のコストも増加している</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諸支出金の決算額全体は土地取得費の皆増により</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32,627</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千円増加し</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住民一人当たりのコストも増加した。</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主な構成項目である民生費</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の決算額全体</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は住民税非課税世帯等に対する臨時特別給付金給付事業や</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国民健康保険特別会計への繰出金の減等により前年度に比べ</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237,380</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千円減少し、住民一人当たりのコストも減少している。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人口減少に伴い住民一人当たりのコストは増加傾向にある中で、公債費については投資的経費の適切な選択と重点化により計画的な借入額の抑制を行うとともに、交付税措置率の高い財政運営上有利な地方債の活用や繰上償還に努めてきたため、類似団体平均より低い水準で推移している</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が、現在整備を進めているごみ処理施設に係る借入額が多額となるため、今後、増加していくことが予想される。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鹿児島県枕崎市</a:t>
          </a:r>
        </a:p>
      </xdr:txBody>
    </xdr:sp>
    <xdr:clientData/>
  </xdr:twoCellAnchor>
  <xdr:twoCellAnchor>
    <xdr:from>
      <xdr:col>0</xdr:col>
      <xdr:colOff>466725</xdr:colOff>
      <xdr:row>4</xdr:row>
      <xdr:rowOff>0</xdr:rowOff>
    </xdr:from>
    <xdr:to>
      <xdr:col>3</xdr:col>
      <xdr:colOff>733425</xdr:colOff>
      <xdr:row>6</xdr:row>
      <xdr:rowOff>66675</xdr:rowOff>
    </xdr:to>
    <xdr:sp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財政調整基金残高の比率については、</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決算剰余金等による</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675,450</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千円の積立を行ったことにより、</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前年度に比べ</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11.46</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ポイントの増となった。</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実質単年度収支については、前年度に比べ</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1.34</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ポイントの増となった。</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持続可能な財政構造を維持していくため、財政計画では令和７年度末までに</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23</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億円を超える財政調整的な基金を確保していくこととしている。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鹿児島県枕崎市</a:t>
          </a:r>
        </a:p>
      </xdr:txBody>
    </xdr:sp>
    <xdr:clientData/>
  </xdr:twoCellAnchor>
  <xdr:twoCellAnchor editAs="oneCell">
    <xdr:from>
      <xdr:col>1</xdr:col>
      <xdr:colOff>0</xdr:colOff>
      <xdr:row>3</xdr:row>
      <xdr:rowOff>28575</xdr:rowOff>
    </xdr:from>
    <xdr:to>
      <xdr:col>4</xdr:col>
      <xdr:colOff>914400</xdr:colOff>
      <xdr:row>4</xdr:row>
      <xdr:rowOff>200025</xdr:rowOff>
    </xdr:to>
    <xdr:sp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国民健康保険特別会計については、平成</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22</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27</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年度まで６年連続で赤字決算となっていたが、国民健康保険財政健全化行動計画に基づいた取組により、基準外繰出を行うことで平成</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年度決算からは黒字となっている。</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基準外繰出額は年々、減少傾向にあるものの</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、依然として続けざるを得ない状況であるため、引き続き財政健全化を図っていく。</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特別会計及び公営企業会計については黒字となっているが、特別会計等への繰出金が一般会計の財政状況に</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与える</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影響</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が大きいこと</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から、引き続き歳入の確保に努めるとともに、歳出削減に努める。</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なお、公共下水道事業会計については、令和元年度までは地方公営企業法非適用であったが、令和２年度から法適用となったため、令和元年度以前の公共下水道事業特別会計はその他会計（黒字）に計上されている。</a:t>
          </a:r>
          <a:endParaRPr lang="ja-JP" altLang="ja-JP" sz="1400">
            <a:solidFill>
              <a:sysClr val="windowText" lastClr="000000"/>
            </a:solidFill>
            <a:effectLst/>
          </a:endParaRPr>
        </a:p>
        <a:p>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Relationship Id="rId2" Type="http://schemas.openxmlformats.org/officeDocument/2006/relationships/drawing" Target="../drawings/drawing9.xml" /></Relationships>
</file>

<file path=xl/worksheets/_rels/sheet11.xml.rels>&#65279;<?xml version="1.0" encoding="utf-8" standalone="yes"?>
<Relationships xmlns="http://schemas.openxmlformats.org/package/2006/relationships"><Relationship Id="rId2" Type="http://schemas.openxmlformats.org/officeDocument/2006/relationships/drawing" Target="../drawings/drawing10.xml" /></Relationships>
</file>

<file path=xl/worksheets/_rels/sheet12.xml.rels>&#65279;<?xml version="1.0" encoding="utf-8" standalone="yes"?>
<Relationships xmlns="http://schemas.openxmlformats.org/package/2006/relationships"><Relationship Id="rId2" Type="http://schemas.openxmlformats.org/officeDocument/2006/relationships/drawing" Target="../drawings/drawing11.xml" /></Relationships>
</file>

<file path=xl/worksheets/_rels/sheet13.xml.rels>&#65279;<?xml version="1.0" encoding="utf-8" standalone="yes"?>
<Relationships xmlns="http://schemas.openxmlformats.org/package/2006/relationships"><Relationship Id="rId2" Type="http://schemas.openxmlformats.org/officeDocument/2006/relationships/drawing" Target="../drawings/drawing12.xml" /></Relationships>
</file>

<file path=xl/worksheets/_rels/sheet14.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5.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6.xml.rels>&#65279;<?xml version="1.0" encoding="utf-8" standalone="yes"?>
<Relationships xmlns="http://schemas.openxmlformats.org/package/2006/relationships"><Relationship Id="rId2" Type="http://schemas.openxmlformats.org/officeDocument/2006/relationships/drawing" Target="../drawings/drawing4.xml" /></Relationships>
</file>

<file path=xl/worksheets/_rels/sheet7.xml.rels>&#65279;<?xml version="1.0" encoding="utf-8" standalone="yes"?>
<Relationships xmlns="http://schemas.openxmlformats.org/package/2006/relationships"><Relationship Id="rId2" Type="http://schemas.openxmlformats.org/officeDocument/2006/relationships/drawing" Target="../drawings/drawing6.xml" /></Relationships>
</file>

<file path=xl/worksheets/_rels/sheet8.xml.rels>&#65279;<?xml version="1.0" encoding="utf-8" standalone="yes"?>
<Relationships xmlns="http://schemas.openxmlformats.org/package/2006/relationships"><Relationship Id="rId2" Type="http://schemas.openxmlformats.org/officeDocument/2006/relationships/drawing" Target="../drawings/drawing7.xml" /></Relationships>
</file>

<file path=xl/worksheets/_rels/sheet9.xml.rels>&#65279;<?xml version="1.0" encoding="utf-8" standalone="yes"?>
<Relationships xmlns="http://schemas.openxmlformats.org/package/2006/relationships"><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c r="B1" s="366" t="s">
        <v>81</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75" thickBot="1">
      <c r="B2" s="176" t="s">
        <v>82</v>
      </c>
      <c r="C2" s="176"/>
      <c r="D2" s="177"/>
    </row>
    <row r="3" spans="1:119" ht="18.75" customHeight="1" thickBot="1">
      <c r="A3" s="175"/>
      <c r="B3" s="367" t="s">
        <v>83</v>
      </c>
      <c r="C3" s="368"/>
      <c r="D3" s="368"/>
      <c r="E3" s="369"/>
      <c r="F3" s="369"/>
      <c r="G3" s="369"/>
      <c r="H3" s="369"/>
      <c r="I3" s="369"/>
      <c r="J3" s="369"/>
      <c r="K3" s="369"/>
      <c r="L3" s="369" t="s">
        <v>84</v>
      </c>
      <c r="M3" s="369"/>
      <c r="N3" s="369"/>
      <c r="O3" s="369"/>
      <c r="P3" s="369"/>
      <c r="Q3" s="369"/>
      <c r="R3" s="376"/>
      <c r="S3" s="376"/>
      <c r="T3" s="376"/>
      <c r="U3" s="376"/>
      <c r="V3" s="377"/>
      <c r="W3" s="351" t="s">
        <v>85</v>
      </c>
      <c r="X3" s="352"/>
      <c r="Y3" s="352"/>
      <c r="Z3" s="352"/>
      <c r="AA3" s="352"/>
      <c r="AB3" s="368"/>
      <c r="AC3" s="376" t="s">
        <v>86</v>
      </c>
      <c r="AD3" s="352"/>
      <c r="AE3" s="352"/>
      <c r="AF3" s="352"/>
      <c r="AG3" s="352"/>
      <c r="AH3" s="352"/>
      <c r="AI3" s="352"/>
      <c r="AJ3" s="352"/>
      <c r="AK3" s="352"/>
      <c r="AL3" s="353"/>
      <c r="AM3" s="351" t="s">
        <v>87</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88</v>
      </c>
      <c r="BO3" s="352"/>
      <c r="BP3" s="352"/>
      <c r="BQ3" s="352"/>
      <c r="BR3" s="352"/>
      <c r="BS3" s="352"/>
      <c r="BT3" s="352"/>
      <c r="BU3" s="353"/>
      <c r="BV3" s="351" t="s">
        <v>89</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90</v>
      </c>
      <c r="CU3" s="352"/>
      <c r="CV3" s="352"/>
      <c r="CW3" s="352"/>
      <c r="CX3" s="352"/>
      <c r="CY3" s="352"/>
      <c r="CZ3" s="352"/>
      <c r="DA3" s="353"/>
      <c r="DB3" s="351" t="s">
        <v>91</v>
      </c>
      <c r="DC3" s="352"/>
      <c r="DD3" s="352"/>
      <c r="DE3" s="352"/>
      <c r="DF3" s="352"/>
      <c r="DG3" s="352"/>
      <c r="DH3" s="352"/>
      <c r="DI3" s="353"/>
    </row>
    <row r="4" spans="1:119" ht="18.75" customHeight="1">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92</v>
      </c>
      <c r="AZ4" s="355"/>
      <c r="BA4" s="355"/>
      <c r="BB4" s="355"/>
      <c r="BC4" s="355"/>
      <c r="BD4" s="355"/>
      <c r="BE4" s="355"/>
      <c r="BF4" s="355"/>
      <c r="BG4" s="355"/>
      <c r="BH4" s="355"/>
      <c r="BI4" s="355"/>
      <c r="BJ4" s="355"/>
      <c r="BK4" s="355"/>
      <c r="BL4" s="355"/>
      <c r="BM4" s="356"/>
      <c r="BN4" s="357">
        <v>15819938</v>
      </c>
      <c r="BO4" s="358"/>
      <c r="BP4" s="358"/>
      <c r="BQ4" s="358"/>
      <c r="BR4" s="358"/>
      <c r="BS4" s="358"/>
      <c r="BT4" s="358"/>
      <c r="BU4" s="359"/>
      <c r="BV4" s="357">
        <v>17191592</v>
      </c>
      <c r="BW4" s="358"/>
      <c r="BX4" s="358"/>
      <c r="BY4" s="358"/>
      <c r="BZ4" s="358"/>
      <c r="CA4" s="358"/>
      <c r="CB4" s="358"/>
      <c r="CC4" s="359"/>
      <c r="CD4" s="360" t="s">
        <v>93</v>
      </c>
      <c r="CE4" s="361"/>
      <c r="CF4" s="361"/>
      <c r="CG4" s="361"/>
      <c r="CH4" s="361"/>
      <c r="CI4" s="361"/>
      <c r="CJ4" s="361"/>
      <c r="CK4" s="361"/>
      <c r="CL4" s="361"/>
      <c r="CM4" s="361"/>
      <c r="CN4" s="361"/>
      <c r="CO4" s="361"/>
      <c r="CP4" s="361"/>
      <c r="CQ4" s="361"/>
      <c r="CR4" s="361"/>
      <c r="CS4" s="362"/>
      <c r="CT4" s="363">
        <v>12.3</v>
      </c>
      <c r="CU4" s="364"/>
      <c r="CV4" s="364"/>
      <c r="CW4" s="364"/>
      <c r="CX4" s="364"/>
      <c r="CY4" s="364"/>
      <c r="CZ4" s="364"/>
      <c r="DA4" s="365"/>
      <c r="DB4" s="363">
        <v>10.8</v>
      </c>
      <c r="DC4" s="364"/>
      <c r="DD4" s="364"/>
      <c r="DE4" s="364"/>
      <c r="DF4" s="364"/>
      <c r="DG4" s="364"/>
      <c r="DH4" s="364"/>
      <c r="DI4" s="365"/>
    </row>
    <row r="5" spans="1:119" ht="18.75" customHeight="1">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94</v>
      </c>
      <c r="AN5" s="424"/>
      <c r="AO5" s="424"/>
      <c r="AP5" s="424"/>
      <c r="AQ5" s="424"/>
      <c r="AR5" s="424"/>
      <c r="AS5" s="424"/>
      <c r="AT5" s="425"/>
      <c r="AU5" s="426" t="s">
        <v>95</v>
      </c>
      <c r="AV5" s="427"/>
      <c r="AW5" s="427"/>
      <c r="AX5" s="427"/>
      <c r="AY5" s="428" t="s">
        <v>96</v>
      </c>
      <c r="AZ5" s="429"/>
      <c r="BA5" s="429"/>
      <c r="BB5" s="429"/>
      <c r="BC5" s="429"/>
      <c r="BD5" s="429"/>
      <c r="BE5" s="429"/>
      <c r="BF5" s="429"/>
      <c r="BG5" s="429"/>
      <c r="BH5" s="429"/>
      <c r="BI5" s="429"/>
      <c r="BJ5" s="429"/>
      <c r="BK5" s="429"/>
      <c r="BL5" s="429"/>
      <c r="BM5" s="430"/>
      <c r="BN5" s="394">
        <v>15028076</v>
      </c>
      <c r="BO5" s="395"/>
      <c r="BP5" s="395"/>
      <c r="BQ5" s="395"/>
      <c r="BR5" s="395"/>
      <c r="BS5" s="395"/>
      <c r="BT5" s="395"/>
      <c r="BU5" s="396"/>
      <c r="BV5" s="394">
        <v>16439797</v>
      </c>
      <c r="BW5" s="395"/>
      <c r="BX5" s="395"/>
      <c r="BY5" s="395"/>
      <c r="BZ5" s="395"/>
      <c r="CA5" s="395"/>
      <c r="CB5" s="395"/>
      <c r="CC5" s="396"/>
      <c r="CD5" s="397" t="s">
        <v>97</v>
      </c>
      <c r="CE5" s="398"/>
      <c r="CF5" s="398"/>
      <c r="CG5" s="398"/>
      <c r="CH5" s="398"/>
      <c r="CI5" s="398"/>
      <c r="CJ5" s="398"/>
      <c r="CK5" s="398"/>
      <c r="CL5" s="398"/>
      <c r="CM5" s="398"/>
      <c r="CN5" s="398"/>
      <c r="CO5" s="398"/>
      <c r="CP5" s="398"/>
      <c r="CQ5" s="398"/>
      <c r="CR5" s="398"/>
      <c r="CS5" s="399"/>
      <c r="CT5" s="391">
        <v>87.9</v>
      </c>
      <c r="CU5" s="392"/>
      <c r="CV5" s="392"/>
      <c r="CW5" s="392"/>
      <c r="CX5" s="392"/>
      <c r="CY5" s="392"/>
      <c r="CZ5" s="392"/>
      <c r="DA5" s="393"/>
      <c r="DB5" s="391">
        <v>84.1</v>
      </c>
      <c r="DC5" s="392"/>
      <c r="DD5" s="392"/>
      <c r="DE5" s="392"/>
      <c r="DF5" s="392"/>
      <c r="DG5" s="392"/>
      <c r="DH5" s="392"/>
      <c r="DI5" s="393"/>
    </row>
    <row r="6" spans="1:119" ht="18.75" customHeight="1">
      <c r="A6" s="175"/>
      <c r="B6" s="400" t="s">
        <v>98</v>
      </c>
      <c r="C6" s="401"/>
      <c r="D6" s="401"/>
      <c r="E6" s="402"/>
      <c r="F6" s="402"/>
      <c r="G6" s="402"/>
      <c r="H6" s="402"/>
      <c r="I6" s="402"/>
      <c r="J6" s="402"/>
      <c r="K6" s="402"/>
      <c r="L6" s="402" t="s">
        <v>99</v>
      </c>
      <c r="M6" s="402"/>
      <c r="N6" s="402"/>
      <c r="O6" s="402"/>
      <c r="P6" s="402"/>
      <c r="Q6" s="402"/>
      <c r="R6" s="406"/>
      <c r="S6" s="406"/>
      <c r="T6" s="406"/>
      <c r="U6" s="406"/>
      <c r="V6" s="407"/>
      <c r="W6" s="410" t="s">
        <v>100</v>
      </c>
      <c r="X6" s="411"/>
      <c r="Y6" s="411"/>
      <c r="Z6" s="411"/>
      <c r="AA6" s="411"/>
      <c r="AB6" s="401"/>
      <c r="AC6" s="414" t="s">
        <v>101</v>
      </c>
      <c r="AD6" s="415"/>
      <c r="AE6" s="415"/>
      <c r="AF6" s="415"/>
      <c r="AG6" s="415"/>
      <c r="AH6" s="415"/>
      <c r="AI6" s="415"/>
      <c r="AJ6" s="415"/>
      <c r="AK6" s="415"/>
      <c r="AL6" s="416"/>
      <c r="AM6" s="423" t="s">
        <v>102</v>
      </c>
      <c r="AN6" s="424"/>
      <c r="AO6" s="424"/>
      <c r="AP6" s="424"/>
      <c r="AQ6" s="424"/>
      <c r="AR6" s="424"/>
      <c r="AS6" s="424"/>
      <c r="AT6" s="425"/>
      <c r="AU6" s="426" t="s">
        <v>103</v>
      </c>
      <c r="AV6" s="427"/>
      <c r="AW6" s="427"/>
      <c r="AX6" s="427"/>
      <c r="AY6" s="428" t="s">
        <v>104</v>
      </c>
      <c r="AZ6" s="429"/>
      <c r="BA6" s="429"/>
      <c r="BB6" s="429"/>
      <c r="BC6" s="429"/>
      <c r="BD6" s="429"/>
      <c r="BE6" s="429"/>
      <c r="BF6" s="429"/>
      <c r="BG6" s="429"/>
      <c r="BH6" s="429"/>
      <c r="BI6" s="429"/>
      <c r="BJ6" s="429"/>
      <c r="BK6" s="429"/>
      <c r="BL6" s="429"/>
      <c r="BM6" s="430"/>
      <c r="BN6" s="394">
        <v>791862</v>
      </c>
      <c r="BO6" s="395"/>
      <c r="BP6" s="395"/>
      <c r="BQ6" s="395"/>
      <c r="BR6" s="395"/>
      <c r="BS6" s="395"/>
      <c r="BT6" s="395"/>
      <c r="BU6" s="396"/>
      <c r="BV6" s="394">
        <v>751795</v>
      </c>
      <c r="BW6" s="395"/>
      <c r="BX6" s="395"/>
      <c r="BY6" s="395"/>
      <c r="BZ6" s="395"/>
      <c r="CA6" s="395"/>
      <c r="CB6" s="395"/>
      <c r="CC6" s="396"/>
      <c r="CD6" s="397" t="s">
        <v>105</v>
      </c>
      <c r="CE6" s="398"/>
      <c r="CF6" s="398"/>
      <c r="CG6" s="398"/>
      <c r="CH6" s="398"/>
      <c r="CI6" s="398"/>
      <c r="CJ6" s="398"/>
      <c r="CK6" s="398"/>
      <c r="CL6" s="398"/>
      <c r="CM6" s="398"/>
      <c r="CN6" s="398"/>
      <c r="CO6" s="398"/>
      <c r="CP6" s="398"/>
      <c r="CQ6" s="398"/>
      <c r="CR6" s="398"/>
      <c r="CS6" s="399"/>
      <c r="CT6" s="431">
        <v>89.1</v>
      </c>
      <c r="CU6" s="432"/>
      <c r="CV6" s="432"/>
      <c r="CW6" s="432"/>
      <c r="CX6" s="432"/>
      <c r="CY6" s="432"/>
      <c r="CZ6" s="432"/>
      <c r="DA6" s="433"/>
      <c r="DB6" s="431">
        <v>85.6</v>
      </c>
      <c r="DC6" s="432"/>
      <c r="DD6" s="432"/>
      <c r="DE6" s="432"/>
      <c r="DF6" s="432"/>
      <c r="DG6" s="432"/>
      <c r="DH6" s="432"/>
      <c r="DI6" s="433"/>
    </row>
    <row r="7" spans="1:119" ht="18.75" customHeight="1">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106</v>
      </c>
      <c r="AN7" s="424"/>
      <c r="AO7" s="424"/>
      <c r="AP7" s="424"/>
      <c r="AQ7" s="424"/>
      <c r="AR7" s="424"/>
      <c r="AS7" s="424"/>
      <c r="AT7" s="425"/>
      <c r="AU7" s="426" t="s">
        <v>107</v>
      </c>
      <c r="AV7" s="427"/>
      <c r="AW7" s="427"/>
      <c r="AX7" s="427"/>
      <c r="AY7" s="428" t="s">
        <v>108</v>
      </c>
      <c r="AZ7" s="429"/>
      <c r="BA7" s="429"/>
      <c r="BB7" s="429"/>
      <c r="BC7" s="429"/>
      <c r="BD7" s="429"/>
      <c r="BE7" s="429"/>
      <c r="BF7" s="429"/>
      <c r="BG7" s="429"/>
      <c r="BH7" s="429"/>
      <c r="BI7" s="429"/>
      <c r="BJ7" s="429"/>
      <c r="BK7" s="429"/>
      <c r="BL7" s="429"/>
      <c r="BM7" s="430"/>
      <c r="BN7" s="394">
        <v>9804</v>
      </c>
      <c r="BO7" s="395"/>
      <c r="BP7" s="395"/>
      <c r="BQ7" s="395"/>
      <c r="BR7" s="395"/>
      <c r="BS7" s="395"/>
      <c r="BT7" s="395"/>
      <c r="BU7" s="396"/>
      <c r="BV7" s="394">
        <v>41803</v>
      </c>
      <c r="BW7" s="395"/>
      <c r="BX7" s="395"/>
      <c r="BY7" s="395"/>
      <c r="BZ7" s="395"/>
      <c r="CA7" s="395"/>
      <c r="CB7" s="395"/>
      <c r="CC7" s="396"/>
      <c r="CD7" s="397" t="s">
        <v>109</v>
      </c>
      <c r="CE7" s="398"/>
      <c r="CF7" s="398"/>
      <c r="CG7" s="398"/>
      <c r="CH7" s="398"/>
      <c r="CI7" s="398"/>
      <c r="CJ7" s="398"/>
      <c r="CK7" s="398"/>
      <c r="CL7" s="398"/>
      <c r="CM7" s="398"/>
      <c r="CN7" s="398"/>
      <c r="CO7" s="398"/>
      <c r="CP7" s="398"/>
      <c r="CQ7" s="398"/>
      <c r="CR7" s="398"/>
      <c r="CS7" s="399"/>
      <c r="CT7" s="394">
        <v>6359339</v>
      </c>
      <c r="CU7" s="395"/>
      <c r="CV7" s="395"/>
      <c r="CW7" s="395"/>
      <c r="CX7" s="395"/>
      <c r="CY7" s="395"/>
      <c r="CZ7" s="395"/>
      <c r="DA7" s="396"/>
      <c r="DB7" s="394">
        <v>6577106</v>
      </c>
      <c r="DC7" s="395"/>
      <c r="DD7" s="395"/>
      <c r="DE7" s="395"/>
      <c r="DF7" s="395"/>
      <c r="DG7" s="395"/>
      <c r="DH7" s="395"/>
      <c r="DI7" s="396"/>
    </row>
    <row r="8" spans="1:119" ht="18.75" customHeight="1" thickBot="1">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110</v>
      </c>
      <c r="AN8" s="424"/>
      <c r="AO8" s="424"/>
      <c r="AP8" s="424"/>
      <c r="AQ8" s="424"/>
      <c r="AR8" s="424"/>
      <c r="AS8" s="424"/>
      <c r="AT8" s="425"/>
      <c r="AU8" s="426" t="s">
        <v>111</v>
      </c>
      <c r="AV8" s="427"/>
      <c r="AW8" s="427"/>
      <c r="AX8" s="427"/>
      <c r="AY8" s="428" t="s">
        <v>112</v>
      </c>
      <c r="AZ8" s="429"/>
      <c r="BA8" s="429"/>
      <c r="BB8" s="429"/>
      <c r="BC8" s="429"/>
      <c r="BD8" s="429"/>
      <c r="BE8" s="429"/>
      <c r="BF8" s="429"/>
      <c r="BG8" s="429"/>
      <c r="BH8" s="429"/>
      <c r="BI8" s="429"/>
      <c r="BJ8" s="429"/>
      <c r="BK8" s="429"/>
      <c r="BL8" s="429"/>
      <c r="BM8" s="430"/>
      <c r="BN8" s="394">
        <v>782058</v>
      </c>
      <c r="BO8" s="395"/>
      <c r="BP8" s="395"/>
      <c r="BQ8" s="395"/>
      <c r="BR8" s="395"/>
      <c r="BS8" s="395"/>
      <c r="BT8" s="395"/>
      <c r="BU8" s="396"/>
      <c r="BV8" s="394">
        <v>709992</v>
      </c>
      <c r="BW8" s="395"/>
      <c r="BX8" s="395"/>
      <c r="BY8" s="395"/>
      <c r="BZ8" s="395"/>
      <c r="CA8" s="395"/>
      <c r="CB8" s="395"/>
      <c r="CC8" s="396"/>
      <c r="CD8" s="397" t="s">
        <v>113</v>
      </c>
      <c r="CE8" s="398"/>
      <c r="CF8" s="398"/>
      <c r="CG8" s="398"/>
      <c r="CH8" s="398"/>
      <c r="CI8" s="398"/>
      <c r="CJ8" s="398"/>
      <c r="CK8" s="398"/>
      <c r="CL8" s="398"/>
      <c r="CM8" s="398"/>
      <c r="CN8" s="398"/>
      <c r="CO8" s="398"/>
      <c r="CP8" s="398"/>
      <c r="CQ8" s="398"/>
      <c r="CR8" s="398"/>
      <c r="CS8" s="399"/>
      <c r="CT8" s="434">
        <v>0.41</v>
      </c>
      <c r="CU8" s="435"/>
      <c r="CV8" s="435"/>
      <c r="CW8" s="435"/>
      <c r="CX8" s="435"/>
      <c r="CY8" s="435"/>
      <c r="CZ8" s="435"/>
      <c r="DA8" s="436"/>
      <c r="DB8" s="434">
        <v>0.41</v>
      </c>
      <c r="DC8" s="435"/>
      <c r="DD8" s="435"/>
      <c r="DE8" s="435"/>
      <c r="DF8" s="435"/>
      <c r="DG8" s="435"/>
      <c r="DH8" s="435"/>
      <c r="DI8" s="436"/>
    </row>
    <row r="9" spans="1:119" ht="18.75" customHeight="1" thickBot="1">
      <c r="A9" s="175"/>
      <c r="B9" s="388" t="s">
        <v>114</v>
      </c>
      <c r="C9" s="389"/>
      <c r="D9" s="389"/>
      <c r="E9" s="389"/>
      <c r="F9" s="389"/>
      <c r="G9" s="389"/>
      <c r="H9" s="389"/>
      <c r="I9" s="389"/>
      <c r="J9" s="389"/>
      <c r="K9" s="437"/>
      <c r="L9" s="438" t="s">
        <v>115</v>
      </c>
      <c r="M9" s="439"/>
      <c r="N9" s="439"/>
      <c r="O9" s="439"/>
      <c r="P9" s="439"/>
      <c r="Q9" s="440"/>
      <c r="R9" s="441">
        <v>20033</v>
      </c>
      <c r="S9" s="442"/>
      <c r="T9" s="442"/>
      <c r="U9" s="442"/>
      <c r="V9" s="443"/>
      <c r="W9" s="351" t="s">
        <v>116</v>
      </c>
      <c r="X9" s="352"/>
      <c r="Y9" s="352"/>
      <c r="Z9" s="352"/>
      <c r="AA9" s="352"/>
      <c r="AB9" s="352"/>
      <c r="AC9" s="352"/>
      <c r="AD9" s="352"/>
      <c r="AE9" s="352"/>
      <c r="AF9" s="352"/>
      <c r="AG9" s="352"/>
      <c r="AH9" s="352"/>
      <c r="AI9" s="352"/>
      <c r="AJ9" s="352"/>
      <c r="AK9" s="352"/>
      <c r="AL9" s="353"/>
      <c r="AM9" s="423" t="s">
        <v>117</v>
      </c>
      <c r="AN9" s="424"/>
      <c r="AO9" s="424"/>
      <c r="AP9" s="424"/>
      <c r="AQ9" s="424"/>
      <c r="AR9" s="424"/>
      <c r="AS9" s="424"/>
      <c r="AT9" s="425"/>
      <c r="AU9" s="426" t="s">
        <v>95</v>
      </c>
      <c r="AV9" s="427"/>
      <c r="AW9" s="427"/>
      <c r="AX9" s="427"/>
      <c r="AY9" s="428" t="s">
        <v>118</v>
      </c>
      <c r="AZ9" s="429"/>
      <c r="BA9" s="429"/>
      <c r="BB9" s="429"/>
      <c r="BC9" s="429"/>
      <c r="BD9" s="429"/>
      <c r="BE9" s="429"/>
      <c r="BF9" s="429"/>
      <c r="BG9" s="429"/>
      <c r="BH9" s="429"/>
      <c r="BI9" s="429"/>
      <c r="BJ9" s="429"/>
      <c r="BK9" s="429"/>
      <c r="BL9" s="429"/>
      <c r="BM9" s="430"/>
      <c r="BN9" s="394">
        <v>72066</v>
      </c>
      <c r="BO9" s="395"/>
      <c r="BP9" s="395"/>
      <c r="BQ9" s="395"/>
      <c r="BR9" s="395"/>
      <c r="BS9" s="395"/>
      <c r="BT9" s="395"/>
      <c r="BU9" s="396"/>
      <c r="BV9" s="394">
        <v>289080</v>
      </c>
      <c r="BW9" s="395"/>
      <c r="BX9" s="395"/>
      <c r="BY9" s="395"/>
      <c r="BZ9" s="395"/>
      <c r="CA9" s="395"/>
      <c r="CB9" s="395"/>
      <c r="CC9" s="396"/>
      <c r="CD9" s="397" t="s">
        <v>119</v>
      </c>
      <c r="CE9" s="398"/>
      <c r="CF9" s="398"/>
      <c r="CG9" s="398"/>
      <c r="CH9" s="398"/>
      <c r="CI9" s="398"/>
      <c r="CJ9" s="398"/>
      <c r="CK9" s="398"/>
      <c r="CL9" s="398"/>
      <c r="CM9" s="398"/>
      <c r="CN9" s="398"/>
      <c r="CO9" s="398"/>
      <c r="CP9" s="398"/>
      <c r="CQ9" s="398"/>
      <c r="CR9" s="398"/>
      <c r="CS9" s="399"/>
      <c r="CT9" s="391">
        <v>12</v>
      </c>
      <c r="CU9" s="392"/>
      <c r="CV9" s="392"/>
      <c r="CW9" s="392"/>
      <c r="CX9" s="392"/>
      <c r="CY9" s="392"/>
      <c r="CZ9" s="392"/>
      <c r="DA9" s="393"/>
      <c r="DB9" s="391">
        <v>12.3</v>
      </c>
      <c r="DC9" s="392"/>
      <c r="DD9" s="392"/>
      <c r="DE9" s="392"/>
      <c r="DF9" s="392"/>
      <c r="DG9" s="392"/>
      <c r="DH9" s="392"/>
      <c r="DI9" s="393"/>
    </row>
    <row r="10" spans="1:119" ht="18.75" customHeight="1" thickBot="1">
      <c r="A10" s="175"/>
      <c r="B10" s="388"/>
      <c r="C10" s="389"/>
      <c r="D10" s="389"/>
      <c r="E10" s="389"/>
      <c r="F10" s="389"/>
      <c r="G10" s="389"/>
      <c r="H10" s="389"/>
      <c r="I10" s="389"/>
      <c r="J10" s="389"/>
      <c r="K10" s="437"/>
      <c r="L10" s="444" t="s">
        <v>120</v>
      </c>
      <c r="M10" s="424"/>
      <c r="N10" s="424"/>
      <c r="O10" s="424"/>
      <c r="P10" s="424"/>
      <c r="Q10" s="425"/>
      <c r="R10" s="445">
        <v>22046</v>
      </c>
      <c r="S10" s="446"/>
      <c r="T10" s="446"/>
      <c r="U10" s="446"/>
      <c r="V10" s="447"/>
      <c r="W10" s="382"/>
      <c r="X10" s="383"/>
      <c r="Y10" s="383"/>
      <c r="Z10" s="383"/>
      <c r="AA10" s="383"/>
      <c r="AB10" s="383"/>
      <c r="AC10" s="383"/>
      <c r="AD10" s="383"/>
      <c r="AE10" s="383"/>
      <c r="AF10" s="383"/>
      <c r="AG10" s="383"/>
      <c r="AH10" s="383"/>
      <c r="AI10" s="383"/>
      <c r="AJ10" s="383"/>
      <c r="AK10" s="383"/>
      <c r="AL10" s="386"/>
      <c r="AM10" s="423" t="s">
        <v>121</v>
      </c>
      <c r="AN10" s="424"/>
      <c r="AO10" s="424"/>
      <c r="AP10" s="424"/>
      <c r="AQ10" s="424"/>
      <c r="AR10" s="424"/>
      <c r="AS10" s="424"/>
      <c r="AT10" s="425"/>
      <c r="AU10" s="426" t="s">
        <v>122</v>
      </c>
      <c r="AV10" s="427"/>
      <c r="AW10" s="427"/>
      <c r="AX10" s="427"/>
      <c r="AY10" s="428" t="s">
        <v>123</v>
      </c>
      <c r="AZ10" s="429"/>
      <c r="BA10" s="429"/>
      <c r="BB10" s="429"/>
      <c r="BC10" s="429"/>
      <c r="BD10" s="429"/>
      <c r="BE10" s="429"/>
      <c r="BF10" s="429"/>
      <c r="BG10" s="429"/>
      <c r="BH10" s="429"/>
      <c r="BI10" s="429"/>
      <c r="BJ10" s="429"/>
      <c r="BK10" s="429"/>
      <c r="BL10" s="429"/>
      <c r="BM10" s="430"/>
      <c r="BN10" s="394">
        <v>675450</v>
      </c>
      <c r="BO10" s="395"/>
      <c r="BP10" s="395"/>
      <c r="BQ10" s="395"/>
      <c r="BR10" s="395"/>
      <c r="BS10" s="395"/>
      <c r="BT10" s="395"/>
      <c r="BU10" s="396"/>
      <c r="BV10" s="394">
        <v>378700</v>
      </c>
      <c r="BW10" s="395"/>
      <c r="BX10" s="395"/>
      <c r="BY10" s="395"/>
      <c r="BZ10" s="395"/>
      <c r="CA10" s="395"/>
      <c r="CB10" s="395"/>
      <c r="CC10" s="396"/>
      <c r="CD10" s="181" t="s">
        <v>124</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c r="A11" s="175"/>
      <c r="B11" s="388"/>
      <c r="C11" s="389"/>
      <c r="D11" s="389"/>
      <c r="E11" s="389"/>
      <c r="F11" s="389"/>
      <c r="G11" s="389"/>
      <c r="H11" s="389"/>
      <c r="I11" s="389"/>
      <c r="J11" s="389"/>
      <c r="K11" s="437"/>
      <c r="L11" s="448" t="s">
        <v>125</v>
      </c>
      <c r="M11" s="449"/>
      <c r="N11" s="449"/>
      <c r="O11" s="449"/>
      <c r="P11" s="449"/>
      <c r="Q11" s="450"/>
      <c r="R11" s="451" t="s">
        <v>126</v>
      </c>
      <c r="S11" s="452"/>
      <c r="T11" s="452"/>
      <c r="U11" s="452"/>
      <c r="V11" s="453"/>
      <c r="W11" s="382"/>
      <c r="X11" s="383"/>
      <c r="Y11" s="383"/>
      <c r="Z11" s="383"/>
      <c r="AA11" s="383"/>
      <c r="AB11" s="383"/>
      <c r="AC11" s="383"/>
      <c r="AD11" s="383"/>
      <c r="AE11" s="383"/>
      <c r="AF11" s="383"/>
      <c r="AG11" s="383"/>
      <c r="AH11" s="383"/>
      <c r="AI11" s="383"/>
      <c r="AJ11" s="383"/>
      <c r="AK11" s="383"/>
      <c r="AL11" s="386"/>
      <c r="AM11" s="423" t="s">
        <v>127</v>
      </c>
      <c r="AN11" s="424"/>
      <c r="AO11" s="424"/>
      <c r="AP11" s="424"/>
      <c r="AQ11" s="424"/>
      <c r="AR11" s="424"/>
      <c r="AS11" s="424"/>
      <c r="AT11" s="425"/>
      <c r="AU11" s="426" t="s">
        <v>111</v>
      </c>
      <c r="AV11" s="427"/>
      <c r="AW11" s="427"/>
      <c r="AX11" s="427"/>
      <c r="AY11" s="428" t="s">
        <v>128</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14211</v>
      </c>
      <c r="BW11" s="395"/>
      <c r="BX11" s="395"/>
      <c r="BY11" s="395"/>
      <c r="BZ11" s="395"/>
      <c r="CA11" s="395"/>
      <c r="CB11" s="395"/>
      <c r="CC11" s="396"/>
      <c r="CD11" s="397" t="s">
        <v>129</v>
      </c>
      <c r="CE11" s="398"/>
      <c r="CF11" s="398"/>
      <c r="CG11" s="398"/>
      <c r="CH11" s="398"/>
      <c r="CI11" s="398"/>
      <c r="CJ11" s="398"/>
      <c r="CK11" s="398"/>
      <c r="CL11" s="398"/>
      <c r="CM11" s="398"/>
      <c r="CN11" s="398"/>
      <c r="CO11" s="398"/>
      <c r="CP11" s="398"/>
      <c r="CQ11" s="398"/>
      <c r="CR11" s="398"/>
      <c r="CS11" s="399"/>
      <c r="CT11" s="434" t="s">
        <v>130</v>
      </c>
      <c r="CU11" s="435"/>
      <c r="CV11" s="435"/>
      <c r="CW11" s="435"/>
      <c r="CX11" s="435"/>
      <c r="CY11" s="435"/>
      <c r="CZ11" s="435"/>
      <c r="DA11" s="436"/>
      <c r="DB11" s="434" t="s">
        <v>131</v>
      </c>
      <c r="DC11" s="435"/>
      <c r="DD11" s="435"/>
      <c r="DE11" s="435"/>
      <c r="DF11" s="435"/>
      <c r="DG11" s="435"/>
      <c r="DH11" s="435"/>
      <c r="DI11" s="436"/>
    </row>
    <row r="12" spans="1:119" ht="18.75" customHeight="1">
      <c r="A12" s="175"/>
      <c r="B12" s="454" t="s">
        <v>132</v>
      </c>
      <c r="C12" s="455"/>
      <c r="D12" s="455"/>
      <c r="E12" s="455"/>
      <c r="F12" s="455"/>
      <c r="G12" s="455"/>
      <c r="H12" s="455"/>
      <c r="I12" s="455"/>
      <c r="J12" s="455"/>
      <c r="K12" s="456"/>
      <c r="L12" s="463" t="s">
        <v>133</v>
      </c>
      <c r="M12" s="464"/>
      <c r="N12" s="464"/>
      <c r="O12" s="464"/>
      <c r="P12" s="464"/>
      <c r="Q12" s="465"/>
      <c r="R12" s="466">
        <v>19715</v>
      </c>
      <c r="S12" s="467"/>
      <c r="T12" s="467"/>
      <c r="U12" s="467"/>
      <c r="V12" s="468"/>
      <c r="W12" s="469" t="s">
        <v>1</v>
      </c>
      <c r="X12" s="427"/>
      <c r="Y12" s="427"/>
      <c r="Z12" s="427"/>
      <c r="AA12" s="427"/>
      <c r="AB12" s="470"/>
      <c r="AC12" s="471" t="s">
        <v>134</v>
      </c>
      <c r="AD12" s="472"/>
      <c r="AE12" s="472"/>
      <c r="AF12" s="472"/>
      <c r="AG12" s="473"/>
      <c r="AH12" s="471" t="s">
        <v>135</v>
      </c>
      <c r="AI12" s="472"/>
      <c r="AJ12" s="472"/>
      <c r="AK12" s="472"/>
      <c r="AL12" s="474"/>
      <c r="AM12" s="423" t="s">
        <v>136</v>
      </c>
      <c r="AN12" s="424"/>
      <c r="AO12" s="424"/>
      <c r="AP12" s="424"/>
      <c r="AQ12" s="424"/>
      <c r="AR12" s="424"/>
      <c r="AS12" s="424"/>
      <c r="AT12" s="425"/>
      <c r="AU12" s="426" t="s">
        <v>137</v>
      </c>
      <c r="AV12" s="427"/>
      <c r="AW12" s="427"/>
      <c r="AX12" s="427"/>
      <c r="AY12" s="428" t="s">
        <v>138</v>
      </c>
      <c r="AZ12" s="429"/>
      <c r="BA12" s="429"/>
      <c r="BB12" s="429"/>
      <c r="BC12" s="429"/>
      <c r="BD12" s="429"/>
      <c r="BE12" s="429"/>
      <c r="BF12" s="429"/>
      <c r="BG12" s="429"/>
      <c r="BH12" s="429"/>
      <c r="BI12" s="429"/>
      <c r="BJ12" s="429"/>
      <c r="BK12" s="429"/>
      <c r="BL12" s="429"/>
      <c r="BM12" s="430"/>
      <c r="BN12" s="394">
        <v>2600</v>
      </c>
      <c r="BO12" s="395"/>
      <c r="BP12" s="395"/>
      <c r="BQ12" s="395"/>
      <c r="BR12" s="395"/>
      <c r="BS12" s="395"/>
      <c r="BT12" s="395"/>
      <c r="BU12" s="396"/>
      <c r="BV12" s="394">
        <v>0</v>
      </c>
      <c r="BW12" s="395"/>
      <c r="BX12" s="395"/>
      <c r="BY12" s="395"/>
      <c r="BZ12" s="395"/>
      <c r="CA12" s="395"/>
      <c r="CB12" s="395"/>
      <c r="CC12" s="396"/>
      <c r="CD12" s="397" t="s">
        <v>139</v>
      </c>
      <c r="CE12" s="398"/>
      <c r="CF12" s="398"/>
      <c r="CG12" s="398"/>
      <c r="CH12" s="398"/>
      <c r="CI12" s="398"/>
      <c r="CJ12" s="398"/>
      <c r="CK12" s="398"/>
      <c r="CL12" s="398"/>
      <c r="CM12" s="398"/>
      <c r="CN12" s="398"/>
      <c r="CO12" s="398"/>
      <c r="CP12" s="398"/>
      <c r="CQ12" s="398"/>
      <c r="CR12" s="398"/>
      <c r="CS12" s="399"/>
      <c r="CT12" s="434" t="s">
        <v>140</v>
      </c>
      <c r="CU12" s="435"/>
      <c r="CV12" s="435"/>
      <c r="CW12" s="435"/>
      <c r="CX12" s="435"/>
      <c r="CY12" s="435"/>
      <c r="CZ12" s="435"/>
      <c r="DA12" s="436"/>
      <c r="DB12" s="434" t="s">
        <v>140</v>
      </c>
      <c r="DC12" s="435"/>
      <c r="DD12" s="435"/>
      <c r="DE12" s="435"/>
      <c r="DF12" s="435"/>
      <c r="DG12" s="435"/>
      <c r="DH12" s="435"/>
      <c r="DI12" s="436"/>
    </row>
    <row r="13" spans="1:119" ht="18.75" customHeight="1">
      <c r="A13" s="175"/>
      <c r="B13" s="457"/>
      <c r="C13" s="458"/>
      <c r="D13" s="458"/>
      <c r="E13" s="458"/>
      <c r="F13" s="458"/>
      <c r="G13" s="458"/>
      <c r="H13" s="458"/>
      <c r="I13" s="458"/>
      <c r="J13" s="458"/>
      <c r="K13" s="459"/>
      <c r="L13" s="190"/>
      <c r="M13" s="485" t="s">
        <v>141</v>
      </c>
      <c r="N13" s="486"/>
      <c r="O13" s="486"/>
      <c r="P13" s="486"/>
      <c r="Q13" s="487"/>
      <c r="R13" s="478">
        <v>19279</v>
      </c>
      <c r="S13" s="479"/>
      <c r="T13" s="479"/>
      <c r="U13" s="479"/>
      <c r="V13" s="480"/>
      <c r="W13" s="410" t="s">
        <v>142</v>
      </c>
      <c r="X13" s="411"/>
      <c r="Y13" s="411"/>
      <c r="Z13" s="411"/>
      <c r="AA13" s="411"/>
      <c r="AB13" s="401"/>
      <c r="AC13" s="445">
        <v>1116</v>
      </c>
      <c r="AD13" s="446"/>
      <c r="AE13" s="446"/>
      <c r="AF13" s="446"/>
      <c r="AG13" s="488"/>
      <c r="AH13" s="445">
        <v>1258</v>
      </c>
      <c r="AI13" s="446"/>
      <c r="AJ13" s="446"/>
      <c r="AK13" s="446"/>
      <c r="AL13" s="447"/>
      <c r="AM13" s="423" t="s">
        <v>143</v>
      </c>
      <c r="AN13" s="424"/>
      <c r="AO13" s="424"/>
      <c r="AP13" s="424"/>
      <c r="AQ13" s="424"/>
      <c r="AR13" s="424"/>
      <c r="AS13" s="424"/>
      <c r="AT13" s="425"/>
      <c r="AU13" s="426" t="s">
        <v>144</v>
      </c>
      <c r="AV13" s="427"/>
      <c r="AW13" s="427"/>
      <c r="AX13" s="427"/>
      <c r="AY13" s="428" t="s">
        <v>145</v>
      </c>
      <c r="AZ13" s="429"/>
      <c r="BA13" s="429"/>
      <c r="BB13" s="429"/>
      <c r="BC13" s="429"/>
      <c r="BD13" s="429"/>
      <c r="BE13" s="429"/>
      <c r="BF13" s="429"/>
      <c r="BG13" s="429"/>
      <c r="BH13" s="429"/>
      <c r="BI13" s="429"/>
      <c r="BJ13" s="429"/>
      <c r="BK13" s="429"/>
      <c r="BL13" s="429"/>
      <c r="BM13" s="430"/>
      <c r="BN13" s="394">
        <v>744916</v>
      </c>
      <c r="BO13" s="395"/>
      <c r="BP13" s="395"/>
      <c r="BQ13" s="395"/>
      <c r="BR13" s="395"/>
      <c r="BS13" s="395"/>
      <c r="BT13" s="395"/>
      <c r="BU13" s="396"/>
      <c r="BV13" s="394">
        <v>681991</v>
      </c>
      <c r="BW13" s="395"/>
      <c r="BX13" s="395"/>
      <c r="BY13" s="395"/>
      <c r="BZ13" s="395"/>
      <c r="CA13" s="395"/>
      <c r="CB13" s="395"/>
      <c r="CC13" s="396"/>
      <c r="CD13" s="397" t="s">
        <v>146</v>
      </c>
      <c r="CE13" s="398"/>
      <c r="CF13" s="398"/>
      <c r="CG13" s="398"/>
      <c r="CH13" s="398"/>
      <c r="CI13" s="398"/>
      <c r="CJ13" s="398"/>
      <c r="CK13" s="398"/>
      <c r="CL13" s="398"/>
      <c r="CM13" s="398"/>
      <c r="CN13" s="398"/>
      <c r="CO13" s="398"/>
      <c r="CP13" s="398"/>
      <c r="CQ13" s="398"/>
      <c r="CR13" s="398"/>
      <c r="CS13" s="399"/>
      <c r="CT13" s="391">
        <v>7.9</v>
      </c>
      <c r="CU13" s="392"/>
      <c r="CV13" s="392"/>
      <c r="CW13" s="392"/>
      <c r="CX13" s="392"/>
      <c r="CY13" s="392"/>
      <c r="CZ13" s="392"/>
      <c r="DA13" s="393"/>
      <c r="DB13" s="391">
        <v>8.4</v>
      </c>
      <c r="DC13" s="392"/>
      <c r="DD13" s="392"/>
      <c r="DE13" s="392"/>
      <c r="DF13" s="392"/>
      <c r="DG13" s="392"/>
      <c r="DH13" s="392"/>
      <c r="DI13" s="393"/>
    </row>
    <row r="14" spans="1:119" ht="18.75" customHeight="1" thickBot="1">
      <c r="A14" s="175"/>
      <c r="B14" s="457"/>
      <c r="C14" s="458"/>
      <c r="D14" s="458"/>
      <c r="E14" s="458"/>
      <c r="F14" s="458"/>
      <c r="G14" s="458"/>
      <c r="H14" s="458"/>
      <c r="I14" s="458"/>
      <c r="J14" s="458"/>
      <c r="K14" s="459"/>
      <c r="L14" s="475" t="s">
        <v>147</v>
      </c>
      <c r="M14" s="476"/>
      <c r="N14" s="476"/>
      <c r="O14" s="476"/>
      <c r="P14" s="476"/>
      <c r="Q14" s="477"/>
      <c r="R14" s="478">
        <v>20020</v>
      </c>
      <c r="S14" s="479"/>
      <c r="T14" s="479"/>
      <c r="U14" s="479"/>
      <c r="V14" s="480"/>
      <c r="W14" s="384"/>
      <c r="X14" s="385"/>
      <c r="Y14" s="385"/>
      <c r="Z14" s="385"/>
      <c r="AA14" s="385"/>
      <c r="AB14" s="374"/>
      <c r="AC14" s="481">
        <v>12.1</v>
      </c>
      <c r="AD14" s="482"/>
      <c r="AE14" s="482"/>
      <c r="AF14" s="482"/>
      <c r="AG14" s="483"/>
      <c r="AH14" s="481">
        <v>12.3</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148</v>
      </c>
      <c r="CE14" s="490"/>
      <c r="CF14" s="490"/>
      <c r="CG14" s="490"/>
      <c r="CH14" s="490"/>
      <c r="CI14" s="490"/>
      <c r="CJ14" s="490"/>
      <c r="CK14" s="490"/>
      <c r="CL14" s="490"/>
      <c r="CM14" s="490"/>
      <c r="CN14" s="490"/>
      <c r="CO14" s="490"/>
      <c r="CP14" s="490"/>
      <c r="CQ14" s="490"/>
      <c r="CR14" s="490"/>
      <c r="CS14" s="491"/>
      <c r="CT14" s="492" t="s">
        <v>140</v>
      </c>
      <c r="CU14" s="493"/>
      <c r="CV14" s="493"/>
      <c r="CW14" s="493"/>
      <c r="CX14" s="493"/>
      <c r="CY14" s="493"/>
      <c r="CZ14" s="493"/>
      <c r="DA14" s="494"/>
      <c r="DB14" s="492" t="s">
        <v>131</v>
      </c>
      <c r="DC14" s="493"/>
      <c r="DD14" s="493"/>
      <c r="DE14" s="493"/>
      <c r="DF14" s="493"/>
      <c r="DG14" s="493"/>
      <c r="DH14" s="493"/>
      <c r="DI14" s="494"/>
    </row>
    <row r="15" spans="1:119" ht="18.75" customHeight="1">
      <c r="A15" s="175"/>
      <c r="B15" s="457"/>
      <c r="C15" s="458"/>
      <c r="D15" s="458"/>
      <c r="E15" s="458"/>
      <c r="F15" s="458"/>
      <c r="G15" s="458"/>
      <c r="H15" s="458"/>
      <c r="I15" s="458"/>
      <c r="J15" s="458"/>
      <c r="K15" s="459"/>
      <c r="L15" s="190"/>
      <c r="M15" s="485" t="s">
        <v>149</v>
      </c>
      <c r="N15" s="486"/>
      <c r="O15" s="486"/>
      <c r="P15" s="486"/>
      <c r="Q15" s="487"/>
      <c r="R15" s="478">
        <v>19689</v>
      </c>
      <c r="S15" s="479"/>
      <c r="T15" s="479"/>
      <c r="U15" s="479"/>
      <c r="V15" s="480"/>
      <c r="W15" s="410" t="s">
        <v>150</v>
      </c>
      <c r="X15" s="411"/>
      <c r="Y15" s="411"/>
      <c r="Z15" s="411"/>
      <c r="AA15" s="411"/>
      <c r="AB15" s="401"/>
      <c r="AC15" s="445">
        <v>2049</v>
      </c>
      <c r="AD15" s="446"/>
      <c r="AE15" s="446"/>
      <c r="AF15" s="446"/>
      <c r="AG15" s="488"/>
      <c r="AH15" s="445">
        <v>2454</v>
      </c>
      <c r="AI15" s="446"/>
      <c r="AJ15" s="446"/>
      <c r="AK15" s="446"/>
      <c r="AL15" s="447"/>
      <c r="AM15" s="423"/>
      <c r="AN15" s="424"/>
      <c r="AO15" s="424"/>
      <c r="AP15" s="424"/>
      <c r="AQ15" s="424"/>
      <c r="AR15" s="424"/>
      <c r="AS15" s="424"/>
      <c r="AT15" s="425"/>
      <c r="AU15" s="426"/>
      <c r="AV15" s="427"/>
      <c r="AW15" s="427"/>
      <c r="AX15" s="427"/>
      <c r="AY15" s="354" t="s">
        <v>151</v>
      </c>
      <c r="AZ15" s="355"/>
      <c r="BA15" s="355"/>
      <c r="BB15" s="355"/>
      <c r="BC15" s="355"/>
      <c r="BD15" s="355"/>
      <c r="BE15" s="355"/>
      <c r="BF15" s="355"/>
      <c r="BG15" s="355"/>
      <c r="BH15" s="355"/>
      <c r="BI15" s="355"/>
      <c r="BJ15" s="355"/>
      <c r="BK15" s="355"/>
      <c r="BL15" s="355"/>
      <c r="BM15" s="356"/>
      <c r="BN15" s="357">
        <v>2257766</v>
      </c>
      <c r="BO15" s="358"/>
      <c r="BP15" s="358"/>
      <c r="BQ15" s="358"/>
      <c r="BR15" s="358"/>
      <c r="BS15" s="358"/>
      <c r="BT15" s="358"/>
      <c r="BU15" s="359"/>
      <c r="BV15" s="357">
        <v>2209074</v>
      </c>
      <c r="BW15" s="358"/>
      <c r="BX15" s="358"/>
      <c r="BY15" s="358"/>
      <c r="BZ15" s="358"/>
      <c r="CA15" s="358"/>
      <c r="CB15" s="358"/>
      <c r="CC15" s="359"/>
      <c r="CD15" s="495" t="s">
        <v>152</v>
      </c>
      <c r="CE15" s="496"/>
      <c r="CF15" s="496"/>
      <c r="CG15" s="496"/>
      <c r="CH15" s="496"/>
      <c r="CI15" s="496"/>
      <c r="CJ15" s="496"/>
      <c r="CK15" s="496"/>
      <c r="CL15" s="496"/>
      <c r="CM15" s="496"/>
      <c r="CN15" s="496"/>
      <c r="CO15" s="496"/>
      <c r="CP15" s="496"/>
      <c r="CQ15" s="496"/>
      <c r="CR15" s="496"/>
      <c r="CS15" s="497"/>
      <c r="CT15" s="191"/>
      <c r="CU15" s="192"/>
      <c r="CV15" s="192"/>
      <c r="CW15" s="192"/>
      <c r="CX15" s="192"/>
      <c r="CY15" s="192"/>
      <c r="CZ15" s="192"/>
      <c r="DA15" s="193"/>
      <c r="DB15" s="191"/>
      <c r="DC15" s="192"/>
      <c r="DD15" s="192"/>
      <c r="DE15" s="192"/>
      <c r="DF15" s="192"/>
      <c r="DG15" s="192"/>
      <c r="DH15" s="192"/>
      <c r="DI15" s="193"/>
    </row>
    <row r="16" spans="1:119" ht="18.75" customHeight="1">
      <c r="A16" s="175"/>
      <c r="B16" s="457"/>
      <c r="C16" s="458"/>
      <c r="D16" s="458"/>
      <c r="E16" s="458"/>
      <c r="F16" s="458"/>
      <c r="G16" s="458"/>
      <c r="H16" s="458"/>
      <c r="I16" s="458"/>
      <c r="J16" s="458"/>
      <c r="K16" s="459"/>
      <c r="L16" s="475" t="s">
        <v>153</v>
      </c>
      <c r="M16" s="498"/>
      <c r="N16" s="498"/>
      <c r="O16" s="498"/>
      <c r="P16" s="498"/>
      <c r="Q16" s="499"/>
      <c r="R16" s="500" t="s">
        <v>154</v>
      </c>
      <c r="S16" s="501"/>
      <c r="T16" s="501"/>
      <c r="U16" s="501"/>
      <c r="V16" s="502"/>
      <c r="W16" s="384"/>
      <c r="X16" s="385"/>
      <c r="Y16" s="385"/>
      <c r="Z16" s="385"/>
      <c r="AA16" s="385"/>
      <c r="AB16" s="374"/>
      <c r="AC16" s="481">
        <v>22.2</v>
      </c>
      <c r="AD16" s="482"/>
      <c r="AE16" s="482"/>
      <c r="AF16" s="482"/>
      <c r="AG16" s="483"/>
      <c r="AH16" s="481">
        <v>24</v>
      </c>
      <c r="AI16" s="482"/>
      <c r="AJ16" s="482"/>
      <c r="AK16" s="482"/>
      <c r="AL16" s="484"/>
      <c r="AM16" s="423"/>
      <c r="AN16" s="424"/>
      <c r="AO16" s="424"/>
      <c r="AP16" s="424"/>
      <c r="AQ16" s="424"/>
      <c r="AR16" s="424"/>
      <c r="AS16" s="424"/>
      <c r="AT16" s="425"/>
      <c r="AU16" s="426"/>
      <c r="AV16" s="427"/>
      <c r="AW16" s="427"/>
      <c r="AX16" s="427"/>
      <c r="AY16" s="428" t="s">
        <v>155</v>
      </c>
      <c r="AZ16" s="429"/>
      <c r="BA16" s="429"/>
      <c r="BB16" s="429"/>
      <c r="BC16" s="429"/>
      <c r="BD16" s="429"/>
      <c r="BE16" s="429"/>
      <c r="BF16" s="429"/>
      <c r="BG16" s="429"/>
      <c r="BH16" s="429"/>
      <c r="BI16" s="429"/>
      <c r="BJ16" s="429"/>
      <c r="BK16" s="429"/>
      <c r="BL16" s="429"/>
      <c r="BM16" s="430"/>
      <c r="BN16" s="394">
        <v>5696456</v>
      </c>
      <c r="BO16" s="395"/>
      <c r="BP16" s="395"/>
      <c r="BQ16" s="395"/>
      <c r="BR16" s="395"/>
      <c r="BS16" s="395"/>
      <c r="BT16" s="395"/>
      <c r="BU16" s="396"/>
      <c r="BV16" s="394">
        <v>5712511</v>
      </c>
      <c r="BW16" s="395"/>
      <c r="BX16" s="395"/>
      <c r="BY16" s="395"/>
      <c r="BZ16" s="395"/>
      <c r="CA16" s="395"/>
      <c r="CB16" s="395"/>
      <c r="CC16" s="396"/>
      <c r="CD16" s="184"/>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c r="A17" s="175"/>
      <c r="B17" s="460"/>
      <c r="C17" s="461"/>
      <c r="D17" s="461"/>
      <c r="E17" s="461"/>
      <c r="F17" s="461"/>
      <c r="G17" s="461"/>
      <c r="H17" s="461"/>
      <c r="I17" s="461"/>
      <c r="J17" s="461"/>
      <c r="K17" s="462"/>
      <c r="L17" s="194"/>
      <c r="M17" s="505" t="s">
        <v>156</v>
      </c>
      <c r="N17" s="506"/>
      <c r="O17" s="506"/>
      <c r="P17" s="506"/>
      <c r="Q17" s="507"/>
      <c r="R17" s="500" t="s">
        <v>157</v>
      </c>
      <c r="S17" s="501"/>
      <c r="T17" s="501"/>
      <c r="U17" s="501"/>
      <c r="V17" s="502"/>
      <c r="W17" s="410" t="s">
        <v>158</v>
      </c>
      <c r="X17" s="411"/>
      <c r="Y17" s="411"/>
      <c r="Z17" s="411"/>
      <c r="AA17" s="411"/>
      <c r="AB17" s="401"/>
      <c r="AC17" s="445">
        <v>6072</v>
      </c>
      <c r="AD17" s="446"/>
      <c r="AE17" s="446"/>
      <c r="AF17" s="446"/>
      <c r="AG17" s="488"/>
      <c r="AH17" s="445">
        <v>6534</v>
      </c>
      <c r="AI17" s="446"/>
      <c r="AJ17" s="446"/>
      <c r="AK17" s="446"/>
      <c r="AL17" s="447"/>
      <c r="AM17" s="423"/>
      <c r="AN17" s="424"/>
      <c r="AO17" s="424"/>
      <c r="AP17" s="424"/>
      <c r="AQ17" s="424"/>
      <c r="AR17" s="424"/>
      <c r="AS17" s="424"/>
      <c r="AT17" s="425"/>
      <c r="AU17" s="426"/>
      <c r="AV17" s="427"/>
      <c r="AW17" s="427"/>
      <c r="AX17" s="427"/>
      <c r="AY17" s="428" t="s">
        <v>159</v>
      </c>
      <c r="AZ17" s="429"/>
      <c r="BA17" s="429"/>
      <c r="BB17" s="429"/>
      <c r="BC17" s="429"/>
      <c r="BD17" s="429"/>
      <c r="BE17" s="429"/>
      <c r="BF17" s="429"/>
      <c r="BG17" s="429"/>
      <c r="BH17" s="429"/>
      <c r="BI17" s="429"/>
      <c r="BJ17" s="429"/>
      <c r="BK17" s="429"/>
      <c r="BL17" s="429"/>
      <c r="BM17" s="430"/>
      <c r="BN17" s="394">
        <v>2835137</v>
      </c>
      <c r="BO17" s="395"/>
      <c r="BP17" s="395"/>
      <c r="BQ17" s="395"/>
      <c r="BR17" s="395"/>
      <c r="BS17" s="395"/>
      <c r="BT17" s="395"/>
      <c r="BU17" s="396"/>
      <c r="BV17" s="394">
        <v>2764855</v>
      </c>
      <c r="BW17" s="395"/>
      <c r="BX17" s="395"/>
      <c r="BY17" s="395"/>
      <c r="BZ17" s="395"/>
      <c r="CA17" s="395"/>
      <c r="CB17" s="395"/>
      <c r="CC17" s="396"/>
      <c r="CD17" s="184"/>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c r="A18" s="175"/>
      <c r="B18" s="516" t="s">
        <v>160</v>
      </c>
      <c r="C18" s="437"/>
      <c r="D18" s="437"/>
      <c r="E18" s="517"/>
      <c r="F18" s="517"/>
      <c r="G18" s="517"/>
      <c r="H18" s="517"/>
      <c r="I18" s="517"/>
      <c r="J18" s="517"/>
      <c r="K18" s="517"/>
      <c r="L18" s="518">
        <v>74.78</v>
      </c>
      <c r="M18" s="518"/>
      <c r="N18" s="518"/>
      <c r="O18" s="518"/>
      <c r="P18" s="518"/>
      <c r="Q18" s="518"/>
      <c r="R18" s="519"/>
      <c r="S18" s="519"/>
      <c r="T18" s="519"/>
      <c r="U18" s="519"/>
      <c r="V18" s="520"/>
      <c r="W18" s="412"/>
      <c r="X18" s="413"/>
      <c r="Y18" s="413"/>
      <c r="Z18" s="413"/>
      <c r="AA18" s="413"/>
      <c r="AB18" s="404"/>
      <c r="AC18" s="521">
        <v>65.7</v>
      </c>
      <c r="AD18" s="522"/>
      <c r="AE18" s="522"/>
      <c r="AF18" s="522"/>
      <c r="AG18" s="523"/>
      <c r="AH18" s="521">
        <v>63.8</v>
      </c>
      <c r="AI18" s="522"/>
      <c r="AJ18" s="522"/>
      <c r="AK18" s="522"/>
      <c r="AL18" s="524"/>
      <c r="AM18" s="423"/>
      <c r="AN18" s="424"/>
      <c r="AO18" s="424"/>
      <c r="AP18" s="424"/>
      <c r="AQ18" s="424"/>
      <c r="AR18" s="424"/>
      <c r="AS18" s="424"/>
      <c r="AT18" s="425"/>
      <c r="AU18" s="426"/>
      <c r="AV18" s="427"/>
      <c r="AW18" s="427"/>
      <c r="AX18" s="427"/>
      <c r="AY18" s="428" t="s">
        <v>161</v>
      </c>
      <c r="AZ18" s="429"/>
      <c r="BA18" s="429"/>
      <c r="BB18" s="429"/>
      <c r="BC18" s="429"/>
      <c r="BD18" s="429"/>
      <c r="BE18" s="429"/>
      <c r="BF18" s="429"/>
      <c r="BG18" s="429"/>
      <c r="BH18" s="429"/>
      <c r="BI18" s="429"/>
      <c r="BJ18" s="429"/>
      <c r="BK18" s="429"/>
      <c r="BL18" s="429"/>
      <c r="BM18" s="430"/>
      <c r="BN18" s="394">
        <v>5655341</v>
      </c>
      <c r="BO18" s="395"/>
      <c r="BP18" s="395"/>
      <c r="BQ18" s="395"/>
      <c r="BR18" s="395"/>
      <c r="BS18" s="395"/>
      <c r="BT18" s="395"/>
      <c r="BU18" s="396"/>
      <c r="BV18" s="394">
        <v>5508445</v>
      </c>
      <c r="BW18" s="395"/>
      <c r="BX18" s="395"/>
      <c r="BY18" s="395"/>
      <c r="BZ18" s="395"/>
      <c r="CA18" s="395"/>
      <c r="CB18" s="395"/>
      <c r="CC18" s="396"/>
      <c r="CD18" s="184"/>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c r="A19" s="175"/>
      <c r="B19" s="516" t="s">
        <v>162</v>
      </c>
      <c r="C19" s="437"/>
      <c r="D19" s="437"/>
      <c r="E19" s="517"/>
      <c r="F19" s="517"/>
      <c r="G19" s="517"/>
      <c r="H19" s="517"/>
      <c r="I19" s="517"/>
      <c r="J19" s="517"/>
      <c r="K19" s="517"/>
      <c r="L19" s="525">
        <v>268</v>
      </c>
      <c r="M19" s="525"/>
      <c r="N19" s="525"/>
      <c r="O19" s="525"/>
      <c r="P19" s="525"/>
      <c r="Q19" s="525"/>
      <c r="R19" s="526"/>
      <c r="S19" s="526"/>
      <c r="T19" s="526"/>
      <c r="U19" s="526"/>
      <c r="V19" s="527"/>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163</v>
      </c>
      <c r="AZ19" s="429"/>
      <c r="BA19" s="429"/>
      <c r="BB19" s="429"/>
      <c r="BC19" s="429"/>
      <c r="BD19" s="429"/>
      <c r="BE19" s="429"/>
      <c r="BF19" s="429"/>
      <c r="BG19" s="429"/>
      <c r="BH19" s="429"/>
      <c r="BI19" s="429"/>
      <c r="BJ19" s="429"/>
      <c r="BK19" s="429"/>
      <c r="BL19" s="429"/>
      <c r="BM19" s="430"/>
      <c r="BN19" s="394">
        <v>8312324</v>
      </c>
      <c r="BO19" s="395"/>
      <c r="BP19" s="395"/>
      <c r="BQ19" s="395"/>
      <c r="BR19" s="395"/>
      <c r="BS19" s="395"/>
      <c r="BT19" s="395"/>
      <c r="BU19" s="396"/>
      <c r="BV19" s="394">
        <v>8002559</v>
      </c>
      <c r="BW19" s="395"/>
      <c r="BX19" s="395"/>
      <c r="BY19" s="395"/>
      <c r="BZ19" s="395"/>
      <c r="CA19" s="395"/>
      <c r="CB19" s="395"/>
      <c r="CC19" s="396"/>
      <c r="CD19" s="184"/>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c r="A20" s="175"/>
      <c r="B20" s="516" t="s">
        <v>164</v>
      </c>
      <c r="C20" s="437"/>
      <c r="D20" s="437"/>
      <c r="E20" s="517"/>
      <c r="F20" s="517"/>
      <c r="G20" s="517"/>
      <c r="H20" s="517"/>
      <c r="I20" s="517"/>
      <c r="J20" s="517"/>
      <c r="K20" s="517"/>
      <c r="L20" s="525">
        <v>9455</v>
      </c>
      <c r="M20" s="525"/>
      <c r="N20" s="525"/>
      <c r="O20" s="525"/>
      <c r="P20" s="525"/>
      <c r="Q20" s="525"/>
      <c r="R20" s="526"/>
      <c r="S20" s="526"/>
      <c r="T20" s="526"/>
      <c r="U20" s="526"/>
      <c r="V20" s="527"/>
      <c r="W20" s="412"/>
      <c r="X20" s="413"/>
      <c r="Y20" s="413"/>
      <c r="Z20" s="413"/>
      <c r="AA20" s="413"/>
      <c r="AB20" s="413"/>
      <c r="AC20" s="528"/>
      <c r="AD20" s="528"/>
      <c r="AE20" s="528"/>
      <c r="AF20" s="528"/>
      <c r="AG20" s="528"/>
      <c r="AH20" s="528"/>
      <c r="AI20" s="528"/>
      <c r="AJ20" s="528"/>
      <c r="AK20" s="528"/>
      <c r="AL20" s="529"/>
      <c r="AM20" s="530"/>
      <c r="AN20" s="449"/>
      <c r="AO20" s="449"/>
      <c r="AP20" s="449"/>
      <c r="AQ20" s="449"/>
      <c r="AR20" s="449"/>
      <c r="AS20" s="449"/>
      <c r="AT20" s="450"/>
      <c r="AU20" s="531"/>
      <c r="AV20" s="532"/>
      <c r="AW20" s="532"/>
      <c r="AX20" s="533"/>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4"/>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c r="A21" s="175"/>
      <c r="B21" s="534" t="s">
        <v>165</v>
      </c>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6"/>
      <c r="AY21" s="510"/>
      <c r="AZ21" s="511"/>
      <c r="BA21" s="511"/>
      <c r="BB21" s="511"/>
      <c r="BC21" s="511"/>
      <c r="BD21" s="511"/>
      <c r="BE21" s="511"/>
      <c r="BF21" s="511"/>
      <c r="BG21" s="511"/>
      <c r="BH21" s="511"/>
      <c r="BI21" s="511"/>
      <c r="BJ21" s="511"/>
      <c r="BK21" s="511"/>
      <c r="BL21" s="511"/>
      <c r="BM21" s="512"/>
      <c r="BN21" s="513"/>
      <c r="BO21" s="514"/>
      <c r="BP21" s="514"/>
      <c r="BQ21" s="514"/>
      <c r="BR21" s="514"/>
      <c r="BS21" s="514"/>
      <c r="BT21" s="514"/>
      <c r="BU21" s="515"/>
      <c r="BV21" s="513"/>
      <c r="BW21" s="514"/>
      <c r="BX21" s="514"/>
      <c r="BY21" s="514"/>
      <c r="BZ21" s="514"/>
      <c r="CA21" s="514"/>
      <c r="CB21" s="514"/>
      <c r="CC21" s="515"/>
      <c r="CD21" s="184"/>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c r="A22" s="175"/>
      <c r="B22" s="564" t="s">
        <v>166</v>
      </c>
      <c r="C22" s="538"/>
      <c r="D22" s="539"/>
      <c r="E22" s="406" t="s">
        <v>1</v>
      </c>
      <c r="F22" s="411"/>
      <c r="G22" s="411"/>
      <c r="H22" s="411"/>
      <c r="I22" s="411"/>
      <c r="J22" s="411"/>
      <c r="K22" s="401"/>
      <c r="L22" s="406" t="s">
        <v>167</v>
      </c>
      <c r="M22" s="411"/>
      <c r="N22" s="411"/>
      <c r="O22" s="411"/>
      <c r="P22" s="401"/>
      <c r="Q22" s="569" t="s">
        <v>168</v>
      </c>
      <c r="R22" s="570"/>
      <c r="S22" s="570"/>
      <c r="T22" s="570"/>
      <c r="U22" s="570"/>
      <c r="V22" s="571"/>
      <c r="W22" s="537" t="s">
        <v>169</v>
      </c>
      <c r="X22" s="538"/>
      <c r="Y22" s="539"/>
      <c r="Z22" s="406" t="s">
        <v>1</v>
      </c>
      <c r="AA22" s="411"/>
      <c r="AB22" s="411"/>
      <c r="AC22" s="411"/>
      <c r="AD22" s="411"/>
      <c r="AE22" s="411"/>
      <c r="AF22" s="411"/>
      <c r="AG22" s="401"/>
      <c r="AH22" s="575" t="s">
        <v>170</v>
      </c>
      <c r="AI22" s="411"/>
      <c r="AJ22" s="411"/>
      <c r="AK22" s="411"/>
      <c r="AL22" s="401"/>
      <c r="AM22" s="575" t="s">
        <v>171</v>
      </c>
      <c r="AN22" s="576"/>
      <c r="AO22" s="576"/>
      <c r="AP22" s="576"/>
      <c r="AQ22" s="576"/>
      <c r="AR22" s="577"/>
      <c r="AS22" s="569" t="s">
        <v>168</v>
      </c>
      <c r="AT22" s="570"/>
      <c r="AU22" s="570"/>
      <c r="AV22" s="570"/>
      <c r="AW22" s="570"/>
      <c r="AX22" s="581"/>
      <c r="AY22" s="354" t="s">
        <v>172</v>
      </c>
      <c r="AZ22" s="355"/>
      <c r="BA22" s="355"/>
      <c r="BB22" s="355"/>
      <c r="BC22" s="355"/>
      <c r="BD22" s="355"/>
      <c r="BE22" s="355"/>
      <c r="BF22" s="355"/>
      <c r="BG22" s="355"/>
      <c r="BH22" s="355"/>
      <c r="BI22" s="355"/>
      <c r="BJ22" s="355"/>
      <c r="BK22" s="355"/>
      <c r="BL22" s="355"/>
      <c r="BM22" s="356"/>
      <c r="BN22" s="357">
        <v>11356886</v>
      </c>
      <c r="BO22" s="358"/>
      <c r="BP22" s="358"/>
      <c r="BQ22" s="358"/>
      <c r="BR22" s="358"/>
      <c r="BS22" s="358"/>
      <c r="BT22" s="358"/>
      <c r="BU22" s="359"/>
      <c r="BV22" s="357">
        <v>11212051</v>
      </c>
      <c r="BW22" s="358"/>
      <c r="BX22" s="358"/>
      <c r="BY22" s="358"/>
      <c r="BZ22" s="358"/>
      <c r="CA22" s="358"/>
      <c r="CB22" s="358"/>
      <c r="CC22" s="359"/>
      <c r="CD22" s="184"/>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173</v>
      </c>
      <c r="AZ23" s="429"/>
      <c r="BA23" s="429"/>
      <c r="BB23" s="429"/>
      <c r="BC23" s="429"/>
      <c r="BD23" s="429"/>
      <c r="BE23" s="429"/>
      <c r="BF23" s="429"/>
      <c r="BG23" s="429"/>
      <c r="BH23" s="429"/>
      <c r="BI23" s="429"/>
      <c r="BJ23" s="429"/>
      <c r="BK23" s="429"/>
      <c r="BL23" s="429"/>
      <c r="BM23" s="430"/>
      <c r="BN23" s="394">
        <v>10920738</v>
      </c>
      <c r="BO23" s="395"/>
      <c r="BP23" s="395"/>
      <c r="BQ23" s="395"/>
      <c r="BR23" s="395"/>
      <c r="BS23" s="395"/>
      <c r="BT23" s="395"/>
      <c r="BU23" s="396"/>
      <c r="BV23" s="394">
        <v>10683869</v>
      </c>
      <c r="BW23" s="395"/>
      <c r="BX23" s="395"/>
      <c r="BY23" s="395"/>
      <c r="BZ23" s="395"/>
      <c r="CA23" s="395"/>
      <c r="CB23" s="395"/>
      <c r="CC23" s="396"/>
      <c r="CD23" s="184"/>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c r="A24" s="175"/>
      <c r="B24" s="565"/>
      <c r="C24" s="541"/>
      <c r="D24" s="542"/>
      <c r="E24" s="444" t="s">
        <v>174</v>
      </c>
      <c r="F24" s="424"/>
      <c r="G24" s="424"/>
      <c r="H24" s="424"/>
      <c r="I24" s="424"/>
      <c r="J24" s="424"/>
      <c r="K24" s="425"/>
      <c r="L24" s="445">
        <v>1</v>
      </c>
      <c r="M24" s="446"/>
      <c r="N24" s="446"/>
      <c r="O24" s="446"/>
      <c r="P24" s="488"/>
      <c r="Q24" s="445">
        <v>7135</v>
      </c>
      <c r="R24" s="446"/>
      <c r="S24" s="446"/>
      <c r="T24" s="446"/>
      <c r="U24" s="446"/>
      <c r="V24" s="488"/>
      <c r="W24" s="540"/>
      <c r="X24" s="541"/>
      <c r="Y24" s="542"/>
      <c r="Z24" s="444" t="s">
        <v>175</v>
      </c>
      <c r="AA24" s="424"/>
      <c r="AB24" s="424"/>
      <c r="AC24" s="424"/>
      <c r="AD24" s="424"/>
      <c r="AE24" s="424"/>
      <c r="AF24" s="424"/>
      <c r="AG24" s="425"/>
      <c r="AH24" s="445">
        <v>239</v>
      </c>
      <c r="AI24" s="446"/>
      <c r="AJ24" s="446"/>
      <c r="AK24" s="446"/>
      <c r="AL24" s="488"/>
      <c r="AM24" s="445">
        <v>721541</v>
      </c>
      <c r="AN24" s="446"/>
      <c r="AO24" s="446"/>
      <c r="AP24" s="446"/>
      <c r="AQ24" s="446"/>
      <c r="AR24" s="488"/>
      <c r="AS24" s="445">
        <v>3019</v>
      </c>
      <c r="AT24" s="446"/>
      <c r="AU24" s="446"/>
      <c r="AV24" s="446"/>
      <c r="AW24" s="446"/>
      <c r="AX24" s="447"/>
      <c r="AY24" s="510" t="s">
        <v>176</v>
      </c>
      <c r="AZ24" s="511"/>
      <c r="BA24" s="511"/>
      <c r="BB24" s="511"/>
      <c r="BC24" s="511"/>
      <c r="BD24" s="511"/>
      <c r="BE24" s="511"/>
      <c r="BF24" s="511"/>
      <c r="BG24" s="511"/>
      <c r="BH24" s="511"/>
      <c r="BI24" s="511"/>
      <c r="BJ24" s="511"/>
      <c r="BK24" s="511"/>
      <c r="BL24" s="511"/>
      <c r="BM24" s="512"/>
      <c r="BN24" s="394">
        <v>7869636</v>
      </c>
      <c r="BO24" s="395"/>
      <c r="BP24" s="395"/>
      <c r="BQ24" s="395"/>
      <c r="BR24" s="395"/>
      <c r="BS24" s="395"/>
      <c r="BT24" s="395"/>
      <c r="BU24" s="396"/>
      <c r="BV24" s="394">
        <v>7445843</v>
      </c>
      <c r="BW24" s="395"/>
      <c r="BX24" s="395"/>
      <c r="BY24" s="395"/>
      <c r="BZ24" s="395"/>
      <c r="CA24" s="395"/>
      <c r="CB24" s="395"/>
      <c r="CC24" s="396"/>
      <c r="CD24" s="184"/>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c r="A25" s="175"/>
      <c r="B25" s="565"/>
      <c r="C25" s="541"/>
      <c r="D25" s="542"/>
      <c r="E25" s="444" t="s">
        <v>177</v>
      </c>
      <c r="F25" s="424"/>
      <c r="G25" s="424"/>
      <c r="H25" s="424"/>
      <c r="I25" s="424"/>
      <c r="J25" s="424"/>
      <c r="K25" s="425"/>
      <c r="L25" s="445">
        <v>1</v>
      </c>
      <c r="M25" s="446"/>
      <c r="N25" s="446"/>
      <c r="O25" s="446"/>
      <c r="P25" s="488"/>
      <c r="Q25" s="445">
        <v>5664</v>
      </c>
      <c r="R25" s="446"/>
      <c r="S25" s="446"/>
      <c r="T25" s="446"/>
      <c r="U25" s="446"/>
      <c r="V25" s="488"/>
      <c r="W25" s="540"/>
      <c r="X25" s="541"/>
      <c r="Y25" s="542"/>
      <c r="Z25" s="444" t="s">
        <v>178</v>
      </c>
      <c r="AA25" s="424"/>
      <c r="AB25" s="424"/>
      <c r="AC25" s="424"/>
      <c r="AD25" s="424"/>
      <c r="AE25" s="424"/>
      <c r="AF25" s="424"/>
      <c r="AG25" s="425"/>
      <c r="AH25" s="445">
        <v>42</v>
      </c>
      <c r="AI25" s="446"/>
      <c r="AJ25" s="446"/>
      <c r="AK25" s="446"/>
      <c r="AL25" s="488"/>
      <c r="AM25" s="445">
        <v>118860</v>
      </c>
      <c r="AN25" s="446"/>
      <c r="AO25" s="446"/>
      <c r="AP25" s="446"/>
      <c r="AQ25" s="446"/>
      <c r="AR25" s="488"/>
      <c r="AS25" s="445">
        <v>2830</v>
      </c>
      <c r="AT25" s="446"/>
      <c r="AU25" s="446"/>
      <c r="AV25" s="446"/>
      <c r="AW25" s="446"/>
      <c r="AX25" s="447"/>
      <c r="AY25" s="354" t="s">
        <v>179</v>
      </c>
      <c r="AZ25" s="355"/>
      <c r="BA25" s="355"/>
      <c r="BB25" s="355"/>
      <c r="BC25" s="355"/>
      <c r="BD25" s="355"/>
      <c r="BE25" s="355"/>
      <c r="BF25" s="355"/>
      <c r="BG25" s="355"/>
      <c r="BH25" s="355"/>
      <c r="BI25" s="355"/>
      <c r="BJ25" s="355"/>
      <c r="BK25" s="355"/>
      <c r="BL25" s="355"/>
      <c r="BM25" s="356"/>
      <c r="BN25" s="357">
        <v>53467</v>
      </c>
      <c r="BO25" s="358"/>
      <c r="BP25" s="358"/>
      <c r="BQ25" s="358"/>
      <c r="BR25" s="358"/>
      <c r="BS25" s="358"/>
      <c r="BT25" s="358"/>
      <c r="BU25" s="359"/>
      <c r="BV25" s="357">
        <v>24374</v>
      </c>
      <c r="BW25" s="358"/>
      <c r="BX25" s="358"/>
      <c r="BY25" s="358"/>
      <c r="BZ25" s="358"/>
      <c r="CA25" s="358"/>
      <c r="CB25" s="358"/>
      <c r="CC25" s="359"/>
      <c r="CD25" s="184"/>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c r="A26" s="175"/>
      <c r="B26" s="565"/>
      <c r="C26" s="541"/>
      <c r="D26" s="542"/>
      <c r="E26" s="444" t="s">
        <v>180</v>
      </c>
      <c r="F26" s="424"/>
      <c r="G26" s="424"/>
      <c r="H26" s="424"/>
      <c r="I26" s="424"/>
      <c r="J26" s="424"/>
      <c r="K26" s="425"/>
      <c r="L26" s="445">
        <v>1</v>
      </c>
      <c r="M26" s="446"/>
      <c r="N26" s="446"/>
      <c r="O26" s="446"/>
      <c r="P26" s="488"/>
      <c r="Q26" s="445">
        <v>5357</v>
      </c>
      <c r="R26" s="446"/>
      <c r="S26" s="446"/>
      <c r="T26" s="446"/>
      <c r="U26" s="446"/>
      <c r="V26" s="488"/>
      <c r="W26" s="540"/>
      <c r="X26" s="541"/>
      <c r="Y26" s="542"/>
      <c r="Z26" s="444" t="s">
        <v>181</v>
      </c>
      <c r="AA26" s="546"/>
      <c r="AB26" s="546"/>
      <c r="AC26" s="546"/>
      <c r="AD26" s="546"/>
      <c r="AE26" s="546"/>
      <c r="AF26" s="546"/>
      <c r="AG26" s="547"/>
      <c r="AH26" s="445">
        <v>2</v>
      </c>
      <c r="AI26" s="446"/>
      <c r="AJ26" s="446"/>
      <c r="AK26" s="446"/>
      <c r="AL26" s="488"/>
      <c r="AM26" s="445" t="s">
        <v>182</v>
      </c>
      <c r="AN26" s="446"/>
      <c r="AO26" s="446"/>
      <c r="AP26" s="446"/>
      <c r="AQ26" s="446"/>
      <c r="AR26" s="488"/>
      <c r="AS26" s="445" t="s">
        <v>182</v>
      </c>
      <c r="AT26" s="446"/>
      <c r="AU26" s="446"/>
      <c r="AV26" s="446"/>
      <c r="AW26" s="446"/>
      <c r="AX26" s="447"/>
      <c r="AY26" s="397" t="s">
        <v>183</v>
      </c>
      <c r="AZ26" s="398"/>
      <c r="BA26" s="398"/>
      <c r="BB26" s="398"/>
      <c r="BC26" s="398"/>
      <c r="BD26" s="398"/>
      <c r="BE26" s="398"/>
      <c r="BF26" s="398"/>
      <c r="BG26" s="398"/>
      <c r="BH26" s="398"/>
      <c r="BI26" s="398"/>
      <c r="BJ26" s="398"/>
      <c r="BK26" s="398"/>
      <c r="BL26" s="398"/>
      <c r="BM26" s="399"/>
      <c r="BN26" s="394" t="s">
        <v>140</v>
      </c>
      <c r="BO26" s="395"/>
      <c r="BP26" s="395"/>
      <c r="BQ26" s="395"/>
      <c r="BR26" s="395"/>
      <c r="BS26" s="395"/>
      <c r="BT26" s="395"/>
      <c r="BU26" s="396"/>
      <c r="BV26" s="394" t="s">
        <v>140</v>
      </c>
      <c r="BW26" s="395"/>
      <c r="BX26" s="395"/>
      <c r="BY26" s="395"/>
      <c r="BZ26" s="395"/>
      <c r="CA26" s="395"/>
      <c r="CB26" s="395"/>
      <c r="CC26" s="396"/>
      <c r="CD26" s="184"/>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c r="A27" s="175"/>
      <c r="B27" s="565"/>
      <c r="C27" s="541"/>
      <c r="D27" s="542"/>
      <c r="E27" s="444" t="s">
        <v>184</v>
      </c>
      <c r="F27" s="424"/>
      <c r="G27" s="424"/>
      <c r="H27" s="424"/>
      <c r="I27" s="424"/>
      <c r="J27" s="424"/>
      <c r="K27" s="425"/>
      <c r="L27" s="445">
        <v>1</v>
      </c>
      <c r="M27" s="446"/>
      <c r="N27" s="446"/>
      <c r="O27" s="446"/>
      <c r="P27" s="488"/>
      <c r="Q27" s="445">
        <v>3700</v>
      </c>
      <c r="R27" s="446"/>
      <c r="S27" s="446"/>
      <c r="T27" s="446"/>
      <c r="U27" s="446"/>
      <c r="V27" s="488"/>
      <c r="W27" s="540"/>
      <c r="X27" s="541"/>
      <c r="Y27" s="542"/>
      <c r="Z27" s="444" t="s">
        <v>185</v>
      </c>
      <c r="AA27" s="424"/>
      <c r="AB27" s="424"/>
      <c r="AC27" s="424"/>
      <c r="AD27" s="424"/>
      <c r="AE27" s="424"/>
      <c r="AF27" s="424"/>
      <c r="AG27" s="425"/>
      <c r="AH27" s="445">
        <v>6</v>
      </c>
      <c r="AI27" s="446"/>
      <c r="AJ27" s="446"/>
      <c r="AK27" s="446"/>
      <c r="AL27" s="488"/>
      <c r="AM27" s="445">
        <v>24486</v>
      </c>
      <c r="AN27" s="446"/>
      <c r="AO27" s="446"/>
      <c r="AP27" s="446"/>
      <c r="AQ27" s="446"/>
      <c r="AR27" s="488"/>
      <c r="AS27" s="445">
        <v>4081</v>
      </c>
      <c r="AT27" s="446"/>
      <c r="AU27" s="446"/>
      <c r="AV27" s="446"/>
      <c r="AW27" s="446"/>
      <c r="AX27" s="447"/>
      <c r="AY27" s="489" t="s">
        <v>186</v>
      </c>
      <c r="AZ27" s="490"/>
      <c r="BA27" s="490"/>
      <c r="BB27" s="490"/>
      <c r="BC27" s="490"/>
      <c r="BD27" s="490"/>
      <c r="BE27" s="490"/>
      <c r="BF27" s="490"/>
      <c r="BG27" s="490"/>
      <c r="BH27" s="490"/>
      <c r="BI27" s="490"/>
      <c r="BJ27" s="490"/>
      <c r="BK27" s="490"/>
      <c r="BL27" s="490"/>
      <c r="BM27" s="491"/>
      <c r="BN27" s="513">
        <v>332850</v>
      </c>
      <c r="BO27" s="514"/>
      <c r="BP27" s="514"/>
      <c r="BQ27" s="514"/>
      <c r="BR27" s="514"/>
      <c r="BS27" s="514"/>
      <c r="BT27" s="514"/>
      <c r="BU27" s="515"/>
      <c r="BV27" s="513">
        <v>314350</v>
      </c>
      <c r="BW27" s="514"/>
      <c r="BX27" s="514"/>
      <c r="BY27" s="514"/>
      <c r="BZ27" s="514"/>
      <c r="CA27" s="514"/>
      <c r="CB27" s="514"/>
      <c r="CC27" s="515"/>
      <c r="CD27" s="178"/>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c r="A28" s="175"/>
      <c r="B28" s="565"/>
      <c r="C28" s="541"/>
      <c r="D28" s="542"/>
      <c r="E28" s="444" t="s">
        <v>187</v>
      </c>
      <c r="F28" s="424"/>
      <c r="G28" s="424"/>
      <c r="H28" s="424"/>
      <c r="I28" s="424"/>
      <c r="J28" s="424"/>
      <c r="K28" s="425"/>
      <c r="L28" s="445">
        <v>1</v>
      </c>
      <c r="M28" s="446"/>
      <c r="N28" s="446"/>
      <c r="O28" s="446"/>
      <c r="P28" s="488"/>
      <c r="Q28" s="445">
        <v>2920</v>
      </c>
      <c r="R28" s="446"/>
      <c r="S28" s="446"/>
      <c r="T28" s="446"/>
      <c r="U28" s="446"/>
      <c r="V28" s="488"/>
      <c r="W28" s="540"/>
      <c r="X28" s="541"/>
      <c r="Y28" s="542"/>
      <c r="Z28" s="444" t="s">
        <v>188</v>
      </c>
      <c r="AA28" s="424"/>
      <c r="AB28" s="424"/>
      <c r="AC28" s="424"/>
      <c r="AD28" s="424"/>
      <c r="AE28" s="424"/>
      <c r="AF28" s="424"/>
      <c r="AG28" s="425"/>
      <c r="AH28" s="445" t="s">
        <v>140</v>
      </c>
      <c r="AI28" s="446"/>
      <c r="AJ28" s="446"/>
      <c r="AK28" s="446"/>
      <c r="AL28" s="488"/>
      <c r="AM28" s="445" t="s">
        <v>140</v>
      </c>
      <c r="AN28" s="446"/>
      <c r="AO28" s="446"/>
      <c r="AP28" s="446"/>
      <c r="AQ28" s="446"/>
      <c r="AR28" s="488"/>
      <c r="AS28" s="445" t="s">
        <v>140</v>
      </c>
      <c r="AT28" s="446"/>
      <c r="AU28" s="446"/>
      <c r="AV28" s="446"/>
      <c r="AW28" s="446"/>
      <c r="AX28" s="447"/>
      <c r="AY28" s="548" t="s">
        <v>189</v>
      </c>
      <c r="AZ28" s="549"/>
      <c r="BA28" s="549"/>
      <c r="BB28" s="550"/>
      <c r="BC28" s="354" t="s">
        <v>50</v>
      </c>
      <c r="BD28" s="355"/>
      <c r="BE28" s="355"/>
      <c r="BF28" s="355"/>
      <c r="BG28" s="355"/>
      <c r="BH28" s="355"/>
      <c r="BI28" s="355"/>
      <c r="BJ28" s="355"/>
      <c r="BK28" s="355"/>
      <c r="BL28" s="355"/>
      <c r="BM28" s="356"/>
      <c r="BN28" s="357">
        <v>2365850</v>
      </c>
      <c r="BO28" s="358"/>
      <c r="BP28" s="358"/>
      <c r="BQ28" s="358"/>
      <c r="BR28" s="358"/>
      <c r="BS28" s="358"/>
      <c r="BT28" s="358"/>
      <c r="BU28" s="359"/>
      <c r="BV28" s="357">
        <v>1693000</v>
      </c>
      <c r="BW28" s="358"/>
      <c r="BX28" s="358"/>
      <c r="BY28" s="358"/>
      <c r="BZ28" s="358"/>
      <c r="CA28" s="358"/>
      <c r="CB28" s="358"/>
      <c r="CC28" s="359"/>
      <c r="CD28" s="184"/>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c r="A29" s="175"/>
      <c r="B29" s="565"/>
      <c r="C29" s="541"/>
      <c r="D29" s="542"/>
      <c r="E29" s="444" t="s">
        <v>190</v>
      </c>
      <c r="F29" s="424"/>
      <c r="G29" s="424"/>
      <c r="H29" s="424"/>
      <c r="I29" s="424"/>
      <c r="J29" s="424"/>
      <c r="K29" s="425"/>
      <c r="L29" s="445">
        <v>12</v>
      </c>
      <c r="M29" s="446"/>
      <c r="N29" s="446"/>
      <c r="O29" s="446"/>
      <c r="P29" s="488"/>
      <c r="Q29" s="445">
        <v>2765</v>
      </c>
      <c r="R29" s="446"/>
      <c r="S29" s="446"/>
      <c r="T29" s="446"/>
      <c r="U29" s="446"/>
      <c r="V29" s="488"/>
      <c r="W29" s="543"/>
      <c r="X29" s="544"/>
      <c r="Y29" s="545"/>
      <c r="Z29" s="444" t="s">
        <v>191</v>
      </c>
      <c r="AA29" s="424"/>
      <c r="AB29" s="424"/>
      <c r="AC29" s="424"/>
      <c r="AD29" s="424"/>
      <c r="AE29" s="424"/>
      <c r="AF29" s="424"/>
      <c r="AG29" s="425"/>
      <c r="AH29" s="445">
        <v>245</v>
      </c>
      <c r="AI29" s="446"/>
      <c r="AJ29" s="446"/>
      <c r="AK29" s="446"/>
      <c r="AL29" s="488"/>
      <c r="AM29" s="445">
        <v>746027</v>
      </c>
      <c r="AN29" s="446"/>
      <c r="AO29" s="446"/>
      <c r="AP29" s="446"/>
      <c r="AQ29" s="446"/>
      <c r="AR29" s="488"/>
      <c r="AS29" s="445">
        <v>3045</v>
      </c>
      <c r="AT29" s="446"/>
      <c r="AU29" s="446"/>
      <c r="AV29" s="446"/>
      <c r="AW29" s="446"/>
      <c r="AX29" s="447"/>
      <c r="AY29" s="551"/>
      <c r="AZ29" s="552"/>
      <c r="BA29" s="552"/>
      <c r="BB29" s="553"/>
      <c r="BC29" s="428" t="s">
        <v>192</v>
      </c>
      <c r="BD29" s="429"/>
      <c r="BE29" s="429"/>
      <c r="BF29" s="429"/>
      <c r="BG29" s="429"/>
      <c r="BH29" s="429"/>
      <c r="BI29" s="429"/>
      <c r="BJ29" s="429"/>
      <c r="BK29" s="429"/>
      <c r="BL29" s="429"/>
      <c r="BM29" s="430"/>
      <c r="BN29" s="394">
        <v>342080</v>
      </c>
      <c r="BO29" s="395"/>
      <c r="BP29" s="395"/>
      <c r="BQ29" s="395"/>
      <c r="BR29" s="395"/>
      <c r="BS29" s="395"/>
      <c r="BT29" s="395"/>
      <c r="BU29" s="396"/>
      <c r="BV29" s="394">
        <v>341800</v>
      </c>
      <c r="BW29" s="395"/>
      <c r="BX29" s="395"/>
      <c r="BY29" s="395"/>
      <c r="BZ29" s="395"/>
      <c r="CA29" s="395"/>
      <c r="CB29" s="395"/>
      <c r="CC29" s="396"/>
      <c r="CD29" s="178"/>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193</v>
      </c>
      <c r="X30" s="562"/>
      <c r="Y30" s="562"/>
      <c r="Z30" s="562"/>
      <c r="AA30" s="562"/>
      <c r="AB30" s="562"/>
      <c r="AC30" s="562"/>
      <c r="AD30" s="562"/>
      <c r="AE30" s="562"/>
      <c r="AF30" s="562"/>
      <c r="AG30" s="563"/>
      <c r="AH30" s="521">
        <v>96.8</v>
      </c>
      <c r="AI30" s="522"/>
      <c r="AJ30" s="522"/>
      <c r="AK30" s="522"/>
      <c r="AL30" s="522"/>
      <c r="AM30" s="522"/>
      <c r="AN30" s="522"/>
      <c r="AO30" s="522"/>
      <c r="AP30" s="522"/>
      <c r="AQ30" s="522"/>
      <c r="AR30" s="522"/>
      <c r="AS30" s="522"/>
      <c r="AT30" s="522"/>
      <c r="AU30" s="522"/>
      <c r="AV30" s="522"/>
      <c r="AW30" s="522"/>
      <c r="AX30" s="524"/>
      <c r="AY30" s="554"/>
      <c r="AZ30" s="555"/>
      <c r="BA30" s="555"/>
      <c r="BB30" s="556"/>
      <c r="BC30" s="510" t="s">
        <v>52</v>
      </c>
      <c r="BD30" s="511"/>
      <c r="BE30" s="511"/>
      <c r="BF30" s="511"/>
      <c r="BG30" s="511"/>
      <c r="BH30" s="511"/>
      <c r="BI30" s="511"/>
      <c r="BJ30" s="511"/>
      <c r="BK30" s="511"/>
      <c r="BL30" s="511"/>
      <c r="BM30" s="512"/>
      <c r="BN30" s="513">
        <v>4239478</v>
      </c>
      <c r="BO30" s="514"/>
      <c r="BP30" s="514"/>
      <c r="BQ30" s="514"/>
      <c r="BR30" s="514"/>
      <c r="BS30" s="514"/>
      <c r="BT30" s="514"/>
      <c r="BU30" s="515"/>
      <c r="BV30" s="513">
        <v>4332562</v>
      </c>
      <c r="BW30" s="514"/>
      <c r="BX30" s="514"/>
      <c r="BY30" s="514"/>
      <c r="BZ30" s="514"/>
      <c r="CA30" s="514"/>
      <c r="CB30" s="514"/>
      <c r="CC30" s="515"/>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5"/>
      <c r="B31" s="200"/>
      <c r="DI31" s="201"/>
    </row>
    <row r="32" spans="1:113" ht="13.5" customHeight="1">
      <c r="A32" s="175"/>
      <c r="B32" s="202"/>
      <c r="C32" s="557" t="s">
        <v>194</v>
      </c>
      <c r="D32" s="557"/>
      <c r="E32" s="557"/>
      <c r="F32" s="557"/>
      <c r="G32" s="557"/>
      <c r="H32" s="557"/>
      <c r="I32" s="557"/>
      <c r="J32" s="557"/>
      <c r="K32" s="557"/>
      <c r="L32" s="557"/>
      <c r="M32" s="557"/>
      <c r="N32" s="557"/>
      <c r="O32" s="557"/>
      <c r="P32" s="557"/>
      <c r="Q32" s="557"/>
      <c r="R32" s="557"/>
      <c r="S32" s="557"/>
      <c r="U32" s="398" t="s">
        <v>195</v>
      </c>
      <c r="V32" s="398"/>
      <c r="W32" s="398"/>
      <c r="X32" s="398"/>
      <c r="Y32" s="398"/>
      <c r="Z32" s="398"/>
      <c r="AA32" s="398"/>
      <c r="AB32" s="398"/>
      <c r="AC32" s="398"/>
      <c r="AD32" s="398"/>
      <c r="AE32" s="398"/>
      <c r="AF32" s="398"/>
      <c r="AG32" s="398"/>
      <c r="AH32" s="398"/>
      <c r="AI32" s="398"/>
      <c r="AJ32" s="398"/>
      <c r="AK32" s="398"/>
      <c r="AM32" s="398" t="s">
        <v>196</v>
      </c>
      <c r="AN32" s="398"/>
      <c r="AO32" s="398"/>
      <c r="AP32" s="398"/>
      <c r="AQ32" s="398"/>
      <c r="AR32" s="398"/>
      <c r="AS32" s="398"/>
      <c r="AT32" s="398"/>
      <c r="AU32" s="398"/>
      <c r="AV32" s="398"/>
      <c r="AW32" s="398"/>
      <c r="AX32" s="398"/>
      <c r="AY32" s="398"/>
      <c r="AZ32" s="398"/>
      <c r="BA32" s="398"/>
      <c r="BB32" s="398"/>
      <c r="BC32" s="398"/>
      <c r="BE32" s="398" t="s">
        <v>197</v>
      </c>
      <c r="BF32" s="398"/>
      <c r="BG32" s="398"/>
      <c r="BH32" s="398"/>
      <c r="BI32" s="398"/>
      <c r="BJ32" s="398"/>
      <c r="BK32" s="398"/>
      <c r="BL32" s="398"/>
      <c r="BM32" s="398"/>
      <c r="BN32" s="398"/>
      <c r="BO32" s="398"/>
      <c r="BP32" s="398"/>
      <c r="BQ32" s="398"/>
      <c r="BR32" s="398"/>
      <c r="BS32" s="398"/>
      <c r="BT32" s="398"/>
      <c r="BU32" s="398"/>
      <c r="BW32" s="398" t="s">
        <v>198</v>
      </c>
      <c r="BX32" s="398"/>
      <c r="BY32" s="398"/>
      <c r="BZ32" s="398"/>
      <c r="CA32" s="398"/>
      <c r="CB32" s="398"/>
      <c r="CC32" s="398"/>
      <c r="CD32" s="398"/>
      <c r="CE32" s="398"/>
      <c r="CF32" s="398"/>
      <c r="CG32" s="398"/>
      <c r="CH32" s="398"/>
      <c r="CI32" s="398"/>
      <c r="CJ32" s="398"/>
      <c r="CK32" s="398"/>
      <c r="CL32" s="398"/>
      <c r="CM32" s="398"/>
      <c r="CO32" s="398" t="s">
        <v>199</v>
      </c>
      <c r="CP32" s="398"/>
      <c r="CQ32" s="398"/>
      <c r="CR32" s="398"/>
      <c r="CS32" s="398"/>
      <c r="CT32" s="398"/>
      <c r="CU32" s="398"/>
      <c r="CV32" s="398"/>
      <c r="CW32" s="398"/>
      <c r="CX32" s="398"/>
      <c r="CY32" s="398"/>
      <c r="CZ32" s="398"/>
      <c r="DA32" s="398"/>
      <c r="DB32" s="398"/>
      <c r="DC32" s="398"/>
      <c r="DD32" s="398"/>
      <c r="DE32" s="398"/>
      <c r="DI32" s="201"/>
    </row>
    <row r="33" spans="1:113" ht="13.5" customHeight="1">
      <c r="A33" s="175"/>
      <c r="B33" s="202"/>
      <c r="C33" s="418" t="s">
        <v>200</v>
      </c>
      <c r="D33" s="418"/>
      <c r="E33" s="383" t="s">
        <v>201</v>
      </c>
      <c r="F33" s="383"/>
      <c r="G33" s="383"/>
      <c r="H33" s="383"/>
      <c r="I33" s="383"/>
      <c r="J33" s="383"/>
      <c r="K33" s="383"/>
      <c r="L33" s="383"/>
      <c r="M33" s="383"/>
      <c r="N33" s="383"/>
      <c r="O33" s="383"/>
      <c r="P33" s="383"/>
      <c r="Q33" s="383"/>
      <c r="R33" s="383"/>
      <c r="S33" s="383"/>
      <c r="T33" s="179"/>
      <c r="U33" s="418" t="s">
        <v>202</v>
      </c>
      <c r="V33" s="418"/>
      <c r="W33" s="383" t="s">
        <v>203</v>
      </c>
      <c r="X33" s="383"/>
      <c r="Y33" s="383"/>
      <c r="Z33" s="383"/>
      <c r="AA33" s="383"/>
      <c r="AB33" s="383"/>
      <c r="AC33" s="383"/>
      <c r="AD33" s="383"/>
      <c r="AE33" s="383"/>
      <c r="AF33" s="383"/>
      <c r="AG33" s="383"/>
      <c r="AH33" s="383"/>
      <c r="AI33" s="383"/>
      <c r="AJ33" s="383"/>
      <c r="AK33" s="383"/>
      <c r="AL33" s="179"/>
      <c r="AM33" s="418" t="s">
        <v>202</v>
      </c>
      <c r="AN33" s="418"/>
      <c r="AO33" s="383" t="s">
        <v>203</v>
      </c>
      <c r="AP33" s="383"/>
      <c r="AQ33" s="383"/>
      <c r="AR33" s="383"/>
      <c r="AS33" s="383"/>
      <c r="AT33" s="383"/>
      <c r="AU33" s="383"/>
      <c r="AV33" s="383"/>
      <c r="AW33" s="383"/>
      <c r="AX33" s="383"/>
      <c r="AY33" s="383"/>
      <c r="AZ33" s="383"/>
      <c r="BA33" s="383"/>
      <c r="BB33" s="383"/>
      <c r="BC33" s="383"/>
      <c r="BD33" s="185"/>
      <c r="BE33" s="383" t="s">
        <v>204</v>
      </c>
      <c r="BF33" s="383"/>
      <c r="BG33" s="383" t="s">
        <v>205</v>
      </c>
      <c r="BH33" s="383"/>
      <c r="BI33" s="383"/>
      <c r="BJ33" s="383"/>
      <c r="BK33" s="383"/>
      <c r="BL33" s="383"/>
      <c r="BM33" s="383"/>
      <c r="BN33" s="383"/>
      <c r="BO33" s="383"/>
      <c r="BP33" s="383"/>
      <c r="BQ33" s="383"/>
      <c r="BR33" s="383"/>
      <c r="BS33" s="383"/>
      <c r="BT33" s="383"/>
      <c r="BU33" s="383"/>
      <c r="BV33" s="185"/>
      <c r="BW33" s="418" t="s">
        <v>204</v>
      </c>
      <c r="BX33" s="418"/>
      <c r="BY33" s="383" t="s">
        <v>206</v>
      </c>
      <c r="BZ33" s="383"/>
      <c r="CA33" s="383"/>
      <c r="CB33" s="383"/>
      <c r="CC33" s="383"/>
      <c r="CD33" s="383"/>
      <c r="CE33" s="383"/>
      <c r="CF33" s="383"/>
      <c r="CG33" s="383"/>
      <c r="CH33" s="383"/>
      <c r="CI33" s="383"/>
      <c r="CJ33" s="383"/>
      <c r="CK33" s="383"/>
      <c r="CL33" s="383"/>
      <c r="CM33" s="383"/>
      <c r="CN33" s="179"/>
      <c r="CO33" s="418" t="s">
        <v>202</v>
      </c>
      <c r="CP33" s="418"/>
      <c r="CQ33" s="383" t="s">
        <v>207</v>
      </c>
      <c r="CR33" s="383"/>
      <c r="CS33" s="383"/>
      <c r="CT33" s="383"/>
      <c r="CU33" s="383"/>
      <c r="CV33" s="383"/>
      <c r="CW33" s="383"/>
      <c r="CX33" s="383"/>
      <c r="CY33" s="383"/>
      <c r="CZ33" s="383"/>
      <c r="DA33" s="383"/>
      <c r="DB33" s="383"/>
      <c r="DC33" s="383"/>
      <c r="DD33" s="383"/>
      <c r="DE33" s="383"/>
      <c r="DF33" s="179"/>
      <c r="DG33" s="583" t="s">
        <v>208</v>
      </c>
      <c r="DH33" s="583"/>
      <c r="DI33" s="180"/>
    </row>
    <row r="34" spans="1:113" ht="32.25" customHeight="1">
      <c r="A34" s="175"/>
      <c r="B34" s="202"/>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2</v>
      </c>
      <c r="V34" s="584"/>
      <c r="W34" s="585" t="str">
        <f>IF('各会計、関係団体の財政状況及び健全化判断比率'!B28="","",'各会計、関係団体の財政状況及び健全化判断比率'!B28)</f>
        <v>枕崎市国民健康保険特別会計</v>
      </c>
      <c r="X34" s="585"/>
      <c r="Y34" s="585"/>
      <c r="Z34" s="585"/>
      <c r="AA34" s="585"/>
      <c r="AB34" s="585"/>
      <c r="AC34" s="585"/>
      <c r="AD34" s="585"/>
      <c r="AE34" s="585"/>
      <c r="AF34" s="585"/>
      <c r="AG34" s="585"/>
      <c r="AH34" s="585"/>
      <c r="AI34" s="585"/>
      <c r="AJ34" s="585"/>
      <c r="AK34" s="585"/>
      <c r="AL34" s="175"/>
      <c r="AM34" s="584">
        <f>IF(AO34="","",MAX(C34:D43,U34:V43)+1)</f>
        <v>5</v>
      </c>
      <c r="AN34" s="584"/>
      <c r="AO34" s="585" t="str">
        <f>IF('各会計、関係団体の財政状況及び健全化判断比率'!B31="","",'各会計、関係団体の財政状況及び健全化判断比率'!B31)</f>
        <v>枕崎市水道事業会計</v>
      </c>
      <c r="AP34" s="585"/>
      <c r="AQ34" s="585"/>
      <c r="AR34" s="585"/>
      <c r="AS34" s="585"/>
      <c r="AT34" s="585"/>
      <c r="AU34" s="585"/>
      <c r="AV34" s="585"/>
      <c r="AW34" s="585"/>
      <c r="AX34" s="585"/>
      <c r="AY34" s="585"/>
      <c r="AZ34" s="585"/>
      <c r="BA34" s="585"/>
      <c r="BB34" s="585"/>
      <c r="BC34" s="585"/>
      <c r="BD34" s="175"/>
      <c r="BE34" s="584" t="str">
        <f>IF(BG34="","",MAX(C34:D43,U34:V43,AM34:AN43)+1)</f>
        <v/>
      </c>
      <c r="BF34" s="584"/>
      <c r="BG34" s="585"/>
      <c r="BH34" s="585"/>
      <c r="BI34" s="585"/>
      <c r="BJ34" s="585"/>
      <c r="BK34" s="585"/>
      <c r="BL34" s="585"/>
      <c r="BM34" s="585"/>
      <c r="BN34" s="585"/>
      <c r="BO34" s="585"/>
      <c r="BP34" s="585"/>
      <c r="BQ34" s="585"/>
      <c r="BR34" s="585"/>
      <c r="BS34" s="585"/>
      <c r="BT34" s="585"/>
      <c r="BU34" s="585"/>
      <c r="BV34" s="175"/>
      <c r="BW34" s="584">
        <f>IF(BY34="","",MAX(C34:D43,U34:V43,AM34:AN43,BE34:BF43)+1)</f>
        <v>8</v>
      </c>
      <c r="BX34" s="584"/>
      <c r="BY34" s="585" t="str">
        <f>IF('各会計、関係団体の財政状況及び健全化判断比率'!B68="","",'各会計、関係団体の財政状況及び健全化判断比率'!B68)</f>
        <v>鹿児島県市町村総合事務組合</v>
      </c>
      <c r="BZ34" s="585"/>
      <c r="CA34" s="585"/>
      <c r="CB34" s="585"/>
      <c r="CC34" s="585"/>
      <c r="CD34" s="585"/>
      <c r="CE34" s="585"/>
      <c r="CF34" s="585"/>
      <c r="CG34" s="585"/>
      <c r="CH34" s="585"/>
      <c r="CI34" s="585"/>
      <c r="CJ34" s="585"/>
      <c r="CK34" s="585"/>
      <c r="CL34" s="585"/>
      <c r="CM34" s="585"/>
      <c r="CN34" s="175"/>
      <c r="CO34" s="584">
        <f>IF(CQ34="","",MAX(C34:D43,U34:V43,AM34:AN43,BE34:BF43,BW34:BX43)+1)</f>
        <v>13</v>
      </c>
      <c r="CP34" s="584"/>
      <c r="CQ34" s="585" t="str">
        <f>IF('各会計、関係団体の財政状況及び健全化判断比率'!BS7="","",'各会計、関係団体の財政状況及び健全化判断比率'!BS7)</f>
        <v>枕崎市水産センター</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180"/>
    </row>
    <row r="35" spans="1:113" ht="32.25" customHeight="1">
      <c r="A35" s="175"/>
      <c r="B35" s="202"/>
      <c r="C35" s="584" t="str">
        <f>IF(E35="","",C34+1)</f>
        <v/>
      </c>
      <c r="D35" s="584"/>
      <c r="E35" s="585" t="str">
        <f>IF('各会計、関係団体の財政状況及び健全化判断比率'!B8="","",'各会計、関係団体の財政状況及び健全化判断比率'!B8)</f>
        <v/>
      </c>
      <c r="F35" s="585"/>
      <c r="G35" s="585"/>
      <c r="H35" s="585"/>
      <c r="I35" s="585"/>
      <c r="J35" s="585"/>
      <c r="K35" s="585"/>
      <c r="L35" s="585"/>
      <c r="M35" s="585"/>
      <c r="N35" s="585"/>
      <c r="O35" s="585"/>
      <c r="P35" s="585"/>
      <c r="Q35" s="585"/>
      <c r="R35" s="585"/>
      <c r="S35" s="585"/>
      <c r="T35" s="175"/>
      <c r="U35" s="584">
        <f>IF(W35="","",U34+1)</f>
        <v>3</v>
      </c>
      <c r="V35" s="584"/>
      <c r="W35" s="585" t="str">
        <f>IF('各会計、関係団体の財政状況及び健全化判断比率'!B29="","",'各会計、関係団体の財政状況及び健全化判断比率'!B29)</f>
        <v>枕崎市介護保険特別会計</v>
      </c>
      <c r="X35" s="585"/>
      <c r="Y35" s="585"/>
      <c r="Z35" s="585"/>
      <c r="AA35" s="585"/>
      <c r="AB35" s="585"/>
      <c r="AC35" s="585"/>
      <c r="AD35" s="585"/>
      <c r="AE35" s="585"/>
      <c r="AF35" s="585"/>
      <c r="AG35" s="585"/>
      <c r="AH35" s="585"/>
      <c r="AI35" s="585"/>
      <c r="AJ35" s="585"/>
      <c r="AK35" s="585"/>
      <c r="AL35" s="175"/>
      <c r="AM35" s="584">
        <f t="shared" ref="AM35:AM43" si="0">IF(AO35="","",AM34+1)</f>
        <v>6</v>
      </c>
      <c r="AN35" s="584"/>
      <c r="AO35" s="585" t="str">
        <f>IF('各会計、関係団体の財政状況及び健全化判断比率'!B32="","",'各会計、関係団体の財政状況及び健全化判断比率'!B32)</f>
        <v>枕崎市立病院事業会計</v>
      </c>
      <c r="AP35" s="585"/>
      <c r="AQ35" s="585"/>
      <c r="AR35" s="585"/>
      <c r="AS35" s="585"/>
      <c r="AT35" s="585"/>
      <c r="AU35" s="585"/>
      <c r="AV35" s="585"/>
      <c r="AW35" s="585"/>
      <c r="AX35" s="585"/>
      <c r="AY35" s="585"/>
      <c r="AZ35" s="585"/>
      <c r="BA35" s="585"/>
      <c r="BB35" s="585"/>
      <c r="BC35" s="585"/>
      <c r="BD35" s="175"/>
      <c r="BE35" s="584" t="str">
        <f t="shared" ref="BE35:BE43" si="1">IF(BG35="","",BE34+1)</f>
        <v/>
      </c>
      <c r="BF35" s="584"/>
      <c r="BG35" s="585"/>
      <c r="BH35" s="585"/>
      <c r="BI35" s="585"/>
      <c r="BJ35" s="585"/>
      <c r="BK35" s="585"/>
      <c r="BL35" s="585"/>
      <c r="BM35" s="585"/>
      <c r="BN35" s="585"/>
      <c r="BO35" s="585"/>
      <c r="BP35" s="585"/>
      <c r="BQ35" s="585"/>
      <c r="BR35" s="585"/>
      <c r="BS35" s="585"/>
      <c r="BT35" s="585"/>
      <c r="BU35" s="585"/>
      <c r="BV35" s="175"/>
      <c r="BW35" s="584">
        <f t="shared" ref="BW35:BW43" si="2">IF(BY35="","",BW34+1)</f>
        <v>9</v>
      </c>
      <c r="BX35" s="584"/>
      <c r="BY35" s="585" t="str">
        <f>IF('各会計、関係団体の財政状況及び健全化判断比率'!B69="","",'各会計、関係団体の財政状況及び健全化判断比率'!B69)</f>
        <v>南薩地区衛生管理組合</v>
      </c>
      <c r="BZ35" s="585"/>
      <c r="CA35" s="585"/>
      <c r="CB35" s="585"/>
      <c r="CC35" s="585"/>
      <c r="CD35" s="585"/>
      <c r="CE35" s="585"/>
      <c r="CF35" s="585"/>
      <c r="CG35" s="585"/>
      <c r="CH35" s="585"/>
      <c r="CI35" s="585"/>
      <c r="CJ35" s="585"/>
      <c r="CK35" s="585"/>
      <c r="CL35" s="585"/>
      <c r="CM35" s="585"/>
      <c r="CN35" s="175"/>
      <c r="CO35" s="584">
        <f t="shared" ref="CO35:CO43" si="3">IF(CQ35="","",CO34+1)</f>
        <v>14</v>
      </c>
      <c r="CP35" s="584"/>
      <c r="CQ35" s="585" t="str">
        <f>IF('各会計、関係団体の財政状況及び健全化判断比率'!BS8="","",'各会計、関係団体の財政状況及び健全化判断比率'!BS8)</f>
        <v>南薩エアポート</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180"/>
    </row>
    <row r="36" spans="1:113" ht="32.25" customHeight="1">
      <c r="A36" s="175"/>
      <c r="B36" s="202"/>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4</v>
      </c>
      <c r="V36" s="584"/>
      <c r="W36" s="585" t="str">
        <f>IF('各会計、関係団体の財政状況及び健全化判断比率'!B30="","",'各会計、関係団体の財政状況及び健全化判断比率'!B30)</f>
        <v>枕崎市後期高齢者医療特別会計</v>
      </c>
      <c r="X36" s="585"/>
      <c r="Y36" s="585"/>
      <c r="Z36" s="585"/>
      <c r="AA36" s="585"/>
      <c r="AB36" s="585"/>
      <c r="AC36" s="585"/>
      <c r="AD36" s="585"/>
      <c r="AE36" s="585"/>
      <c r="AF36" s="585"/>
      <c r="AG36" s="585"/>
      <c r="AH36" s="585"/>
      <c r="AI36" s="585"/>
      <c r="AJ36" s="585"/>
      <c r="AK36" s="585"/>
      <c r="AL36" s="175"/>
      <c r="AM36" s="584">
        <f t="shared" si="0"/>
        <v>7</v>
      </c>
      <c r="AN36" s="584"/>
      <c r="AO36" s="585" t="str">
        <f>IF('各会計、関係団体の財政状況及び健全化判断比率'!B33="","",'各会計、関係団体の財政状況及び健全化判断比率'!B33)</f>
        <v>枕崎市公共下水道事業会計</v>
      </c>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10</v>
      </c>
      <c r="BX36" s="584"/>
      <c r="BY36" s="585" t="str">
        <f>IF('各会計、関係団体の財政状況及び健全化判断比率'!B70="","",'各会計、関係団体の財政状況及び健全化判断比率'!B70)</f>
        <v>南薩介護保険事務組合</v>
      </c>
      <c r="BZ36" s="585"/>
      <c r="CA36" s="585"/>
      <c r="CB36" s="585"/>
      <c r="CC36" s="585"/>
      <c r="CD36" s="585"/>
      <c r="CE36" s="585"/>
      <c r="CF36" s="585"/>
      <c r="CG36" s="585"/>
      <c r="CH36" s="585"/>
      <c r="CI36" s="585"/>
      <c r="CJ36" s="585"/>
      <c r="CK36" s="585"/>
      <c r="CL36" s="585"/>
      <c r="CM36" s="585"/>
      <c r="CN36" s="175"/>
      <c r="CO36" s="584">
        <f t="shared" si="3"/>
        <v>15</v>
      </c>
      <c r="CP36" s="584"/>
      <c r="CQ36" s="585" t="str">
        <f>IF('各会計、関係団体の財政状況及び健全化判断比率'!BS9="","",'各会計、関係団体の財政状況及び健全化判断比率'!BS9)</f>
        <v>枕崎お魚センター</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v>
      </c>
      <c r="DH36" s="586"/>
      <c r="DI36" s="180"/>
    </row>
    <row r="37" spans="1:113" ht="32.25" customHeight="1">
      <c r="A37" s="175"/>
      <c r="B37" s="202"/>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t="str">
        <f t="shared" si="4"/>
        <v/>
      </c>
      <c r="V37" s="584"/>
      <c r="W37" s="585"/>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11</v>
      </c>
      <c r="BX37" s="584"/>
      <c r="BY37" s="585" t="str">
        <f>IF('各会計、関係団体の財政状況及び健全化判断比率'!B71="","",'各会計、関係団体の財政状況及び健全化判断比率'!B71)</f>
        <v>鹿児島県後期高齢者医療広域連合 一般会計</v>
      </c>
      <c r="BZ37" s="585"/>
      <c r="CA37" s="585"/>
      <c r="CB37" s="585"/>
      <c r="CC37" s="585"/>
      <c r="CD37" s="585"/>
      <c r="CE37" s="585"/>
      <c r="CF37" s="585"/>
      <c r="CG37" s="585"/>
      <c r="CH37" s="585"/>
      <c r="CI37" s="585"/>
      <c r="CJ37" s="585"/>
      <c r="CK37" s="585"/>
      <c r="CL37" s="585"/>
      <c r="CM37" s="585"/>
      <c r="CN37" s="175"/>
      <c r="CO37" s="584">
        <f t="shared" si="3"/>
        <v>16</v>
      </c>
      <c r="CP37" s="584"/>
      <c r="CQ37" s="585" t="str">
        <f>IF('各会計、関係団体の財政状況及び健全化判断比率'!BS10="","",'各会計、関係団体の財政状況及び健全化判断比率'!BS10)</f>
        <v>枕崎市かつお公社</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180"/>
    </row>
    <row r="38" spans="1:113" ht="32.25" customHeight="1">
      <c r="A38" s="175"/>
      <c r="B38" s="202"/>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12</v>
      </c>
      <c r="BX38" s="584"/>
      <c r="BY38" s="585" t="str">
        <f>IF('各会計、関係団体の財政状況及び健全化判断比率'!B72="","",'各会計、関係団体の財政状況及び健全化判断比率'!B72)</f>
        <v>鹿児島県後期高齢者医療広域連合 特別会計</v>
      </c>
      <c r="BZ38" s="585"/>
      <c r="CA38" s="585"/>
      <c r="CB38" s="585"/>
      <c r="CC38" s="585"/>
      <c r="CD38" s="585"/>
      <c r="CE38" s="585"/>
      <c r="CF38" s="585"/>
      <c r="CG38" s="585"/>
      <c r="CH38" s="585"/>
      <c r="CI38" s="585"/>
      <c r="CJ38" s="585"/>
      <c r="CK38" s="585"/>
      <c r="CL38" s="585"/>
      <c r="CM38" s="585"/>
      <c r="CN38" s="175"/>
      <c r="CO38" s="584">
        <f t="shared" si="3"/>
        <v>17</v>
      </c>
      <c r="CP38" s="584"/>
      <c r="CQ38" s="585" t="str">
        <f>IF('各会計、関係団体の財政状況及び健全化判断比率'!BS11="","",'各会計、関係団体の財政状況及び健全化判断比率'!BS11)</f>
        <v>枕崎市土地開発公社</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180"/>
    </row>
    <row r="39" spans="1:113" ht="32.25" customHeight="1">
      <c r="A39" s="175"/>
      <c r="B39" s="202"/>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t="str">
        <f t="shared" si="2"/>
        <v/>
      </c>
      <c r="BX39" s="584"/>
      <c r="BY39" s="585" t="str">
        <f>IF('各会計、関係団体の財政状況及び健全化判断比率'!B73="","",'各会計、関係団体の財政状況及び健全化判断比率'!B73)</f>
        <v/>
      </c>
      <c r="BZ39" s="585"/>
      <c r="CA39" s="585"/>
      <c r="CB39" s="585"/>
      <c r="CC39" s="585"/>
      <c r="CD39" s="585"/>
      <c r="CE39" s="585"/>
      <c r="CF39" s="585"/>
      <c r="CG39" s="585"/>
      <c r="CH39" s="585"/>
      <c r="CI39" s="585"/>
      <c r="CJ39" s="585"/>
      <c r="CK39" s="585"/>
      <c r="CL39" s="585"/>
      <c r="CM39" s="585"/>
      <c r="CN39" s="175"/>
      <c r="CO39" s="584">
        <f t="shared" si="3"/>
        <v>18</v>
      </c>
      <c r="CP39" s="584"/>
      <c r="CQ39" s="585" t="str">
        <f>IF('各会計、関係団体の財政状況及び健全化判断比率'!BS12="","",'各会計、関係団体の財政状況及び健全化判断比率'!BS12)</f>
        <v>南薩地域地場産業振興センター</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180"/>
    </row>
    <row r="40" spans="1:113" ht="32.25" customHeight="1">
      <c r="A40" s="175"/>
      <c r="B40" s="202"/>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t="str">
        <f t="shared" si="2"/>
        <v/>
      </c>
      <c r="BX40" s="584"/>
      <c r="BY40" s="585" t="str">
        <f>IF('各会計、関係団体の財政状況及び健全化判断比率'!B74="","",'各会計、関係団体の財政状況及び健全化判断比率'!B74)</f>
        <v/>
      </c>
      <c r="BZ40" s="585"/>
      <c r="CA40" s="585"/>
      <c r="CB40" s="585"/>
      <c r="CC40" s="585"/>
      <c r="CD40" s="585"/>
      <c r="CE40" s="585"/>
      <c r="CF40" s="585"/>
      <c r="CG40" s="585"/>
      <c r="CH40" s="585"/>
      <c r="CI40" s="585"/>
      <c r="CJ40" s="585"/>
      <c r="CK40" s="585"/>
      <c r="CL40" s="585"/>
      <c r="CM40" s="585"/>
      <c r="CN40" s="175"/>
      <c r="CO40" s="584">
        <f t="shared" si="3"/>
        <v>19</v>
      </c>
      <c r="CP40" s="584"/>
      <c r="CQ40" s="585" t="str">
        <f>IF('各会計、関係団体の財政状況及び健全化判断比率'!BS13="","",'各会計、関係団体の財政状況及び健全化判断比率'!BS13)</f>
        <v>南薩木材加工センター</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v>
      </c>
      <c r="DH40" s="586"/>
      <c r="DI40" s="180"/>
    </row>
    <row r="41" spans="1:113" ht="32.25" customHeight="1">
      <c r="A41" s="175"/>
      <c r="B41" s="202"/>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t="str">
        <f t="shared" si="2"/>
        <v/>
      </c>
      <c r="BX41" s="584"/>
      <c r="BY41" s="585" t="str">
        <f>IF('各会計、関係団体の財政状況及び健全化判断比率'!B75="","",'各会計、関係団体の財政状況及び健全化判断比率'!B75)</f>
        <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180"/>
    </row>
    <row r="42" spans="1:113" ht="32.25" customHeight="1">
      <c r="B42" s="202"/>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t="str">
        <f t="shared" si="2"/>
        <v/>
      </c>
      <c r="BX42" s="584"/>
      <c r="BY42" s="585" t="str">
        <f>IF('各会計、関係団体の財政状況及び健全化判断比率'!B76="","",'各会計、関係団体の財政状況及び健全化判断比率'!B76)</f>
        <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180"/>
    </row>
    <row r="43" spans="1:113" ht="32.25" customHeight="1">
      <c r="B43" s="202"/>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180"/>
    </row>
    <row r="44" spans="1:113" ht="13.5" customHeight="1" thickBot="1">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row r="46" spans="1:113">
      <c r="B46" s="174" t="s">
        <v>209</v>
      </c>
      <c r="E46" s="587" t="s">
        <v>210</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c r="E47" s="587" t="s">
        <v>211</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c r="E48" s="587" t="s">
        <v>212</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c r="E49" s="588" t="s">
        <v>213</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c r="E50" s="587" t="s">
        <v>214</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c r="E51" s="587" t="s">
        <v>215</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c r="E52" s="587" t="s">
        <v>216</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c r="E53" s="587" t="s">
        <v>217</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row r="55" spans="5:113"/>
    <row r="56" spans="5:113"/>
  </sheetData>
  <sheetProtection algorithmName="SHA-512" hashValue="m3MYQEWydHC1Mu2opmRYyX1f1LG7DLxptsqYj7OvPufV9sMhSC0v0QTct2ZVxemvi0ZQDtsyseUEFKd+Zp3AaA==" saltValue="DytWt0SNEaPwEwTnFvLjD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c r="A34" s="22"/>
      <c r="B34" s="31"/>
      <c r="C34" s="1136" t="s">
        <v>558</v>
      </c>
      <c r="D34" s="1136"/>
      <c r="E34" s="1137"/>
      <c r="F34" s="32">
        <v>6.64</v>
      </c>
      <c r="G34" s="33">
        <v>5.97</v>
      </c>
      <c r="H34" s="33">
        <v>6.79</v>
      </c>
      <c r="I34" s="33">
        <v>10.79</v>
      </c>
      <c r="J34" s="34">
        <v>12.29</v>
      </c>
      <c r="K34" s="22"/>
      <c r="L34" s="22"/>
      <c r="M34" s="22"/>
      <c r="N34" s="22"/>
      <c r="O34" s="22"/>
      <c r="P34" s="22"/>
    </row>
    <row r="35" spans="1:16" ht="39" customHeight="1">
      <c r="A35" s="22"/>
      <c r="B35" s="35"/>
      <c r="C35" s="1132" t="s">
        <v>559</v>
      </c>
      <c r="D35" s="1132"/>
      <c r="E35" s="1133"/>
      <c r="F35" s="36">
        <v>12.59</v>
      </c>
      <c r="G35" s="37">
        <v>12.32</v>
      </c>
      <c r="H35" s="37">
        <v>11.33</v>
      </c>
      <c r="I35" s="37">
        <v>9.74</v>
      </c>
      <c r="J35" s="38">
        <v>9.51</v>
      </c>
      <c r="K35" s="22"/>
      <c r="L35" s="22"/>
      <c r="M35" s="22"/>
      <c r="N35" s="22"/>
      <c r="O35" s="22"/>
      <c r="P35" s="22"/>
    </row>
    <row r="36" spans="1:16" ht="39" customHeight="1">
      <c r="A36" s="22"/>
      <c r="B36" s="35"/>
      <c r="C36" s="1132" t="s">
        <v>560</v>
      </c>
      <c r="D36" s="1132"/>
      <c r="E36" s="1133"/>
      <c r="F36" s="36">
        <v>6.66</v>
      </c>
      <c r="G36" s="37">
        <v>6.65</v>
      </c>
      <c r="H36" s="37">
        <v>6.37</v>
      </c>
      <c r="I36" s="37">
        <v>7.32</v>
      </c>
      <c r="J36" s="38">
        <v>8.84</v>
      </c>
      <c r="K36" s="22"/>
      <c r="L36" s="22"/>
      <c r="M36" s="22"/>
      <c r="N36" s="22"/>
      <c r="O36" s="22"/>
      <c r="P36" s="22"/>
    </row>
    <row r="37" spans="1:16" ht="39" customHeight="1">
      <c r="A37" s="22"/>
      <c r="B37" s="35"/>
      <c r="C37" s="1132" t="s">
        <v>561</v>
      </c>
      <c r="D37" s="1132"/>
      <c r="E37" s="1133"/>
      <c r="F37" s="36">
        <v>2.23</v>
      </c>
      <c r="G37" s="37">
        <v>1.96</v>
      </c>
      <c r="H37" s="37">
        <v>3.03</v>
      </c>
      <c r="I37" s="37">
        <v>2.38</v>
      </c>
      <c r="J37" s="38">
        <v>4.43</v>
      </c>
      <c r="K37" s="22"/>
      <c r="L37" s="22"/>
      <c r="M37" s="22"/>
      <c r="N37" s="22"/>
      <c r="O37" s="22"/>
      <c r="P37" s="22"/>
    </row>
    <row r="38" spans="1:16" ht="39" customHeight="1">
      <c r="A38" s="22"/>
      <c r="B38" s="35"/>
      <c r="C38" s="1132" t="s">
        <v>562</v>
      </c>
      <c r="D38" s="1132"/>
      <c r="E38" s="1133"/>
      <c r="F38" s="36" t="s">
        <v>511</v>
      </c>
      <c r="G38" s="37" t="s">
        <v>511</v>
      </c>
      <c r="H38" s="37">
        <v>1.0900000000000001</v>
      </c>
      <c r="I38" s="37">
        <v>1.1299999999999999</v>
      </c>
      <c r="J38" s="38">
        <v>0.64</v>
      </c>
      <c r="K38" s="22"/>
      <c r="L38" s="22"/>
      <c r="M38" s="22"/>
      <c r="N38" s="22"/>
      <c r="O38" s="22"/>
      <c r="P38" s="22"/>
    </row>
    <row r="39" spans="1:16" ht="39" customHeight="1">
      <c r="A39" s="22"/>
      <c r="B39" s="35"/>
      <c r="C39" s="1132" t="s">
        <v>563</v>
      </c>
      <c r="D39" s="1132"/>
      <c r="E39" s="1133"/>
      <c r="F39" s="36">
        <v>0.25</v>
      </c>
      <c r="G39" s="37">
        <v>0.18</v>
      </c>
      <c r="H39" s="37">
        <v>0.17</v>
      </c>
      <c r="I39" s="37">
        <v>0.28999999999999998</v>
      </c>
      <c r="J39" s="38">
        <v>0.12</v>
      </c>
      <c r="K39" s="22"/>
      <c r="L39" s="22"/>
      <c r="M39" s="22"/>
      <c r="N39" s="22"/>
      <c r="O39" s="22"/>
      <c r="P39" s="22"/>
    </row>
    <row r="40" spans="1:16" ht="39" customHeight="1">
      <c r="A40" s="22"/>
      <c r="B40" s="35"/>
      <c r="C40" s="1132" t="s">
        <v>564</v>
      </c>
      <c r="D40" s="1132"/>
      <c r="E40" s="1133"/>
      <c r="F40" s="36">
        <v>0.03</v>
      </c>
      <c r="G40" s="37">
        <v>0.03</v>
      </c>
      <c r="H40" s="37">
        <v>0.02</v>
      </c>
      <c r="I40" s="37">
        <v>0.03</v>
      </c>
      <c r="J40" s="38">
        <v>0.05</v>
      </c>
      <c r="K40" s="22"/>
      <c r="L40" s="22"/>
      <c r="M40" s="22"/>
      <c r="N40" s="22"/>
      <c r="O40" s="22"/>
      <c r="P40" s="22"/>
    </row>
    <row r="41" spans="1:16" ht="39" customHeight="1">
      <c r="A41" s="22"/>
      <c r="B41" s="35"/>
      <c r="C41" s="1132"/>
      <c r="D41" s="1132"/>
      <c r="E41" s="1133"/>
      <c r="F41" s="36"/>
      <c r="G41" s="37"/>
      <c r="H41" s="37"/>
      <c r="I41" s="37"/>
      <c r="J41" s="38"/>
      <c r="K41" s="22"/>
      <c r="L41" s="22"/>
      <c r="M41" s="22"/>
      <c r="N41" s="22"/>
      <c r="O41" s="22"/>
      <c r="P41" s="22"/>
    </row>
    <row r="42" spans="1:16" ht="39" customHeight="1">
      <c r="A42" s="22"/>
      <c r="B42" s="39"/>
      <c r="C42" s="1132" t="s">
        <v>565</v>
      </c>
      <c r="D42" s="1132"/>
      <c r="E42" s="1133"/>
      <c r="F42" s="36" t="s">
        <v>511</v>
      </c>
      <c r="G42" s="37" t="s">
        <v>511</v>
      </c>
      <c r="H42" s="37" t="s">
        <v>511</v>
      </c>
      <c r="I42" s="37" t="s">
        <v>511</v>
      </c>
      <c r="J42" s="38" t="s">
        <v>511</v>
      </c>
      <c r="K42" s="22"/>
      <c r="L42" s="22"/>
      <c r="M42" s="22"/>
      <c r="N42" s="22"/>
      <c r="O42" s="22"/>
      <c r="P42" s="22"/>
    </row>
    <row r="43" spans="1:16" ht="39" customHeight="1" thickBot="1">
      <c r="A43" s="22"/>
      <c r="B43" s="40"/>
      <c r="C43" s="1134" t="s">
        <v>566</v>
      </c>
      <c r="D43" s="1134"/>
      <c r="E43" s="1135"/>
      <c r="F43" s="41">
        <v>0.06</v>
      </c>
      <c r="G43" s="42">
        <v>0.37</v>
      </c>
      <c r="H43" s="42" t="s">
        <v>511</v>
      </c>
      <c r="I43" s="42" t="s">
        <v>511</v>
      </c>
      <c r="J43" s="43" t="s">
        <v>511</v>
      </c>
      <c r="K43" s="22"/>
      <c r="L43" s="22"/>
      <c r="M43" s="22"/>
      <c r="N43" s="22"/>
      <c r="O43" s="22"/>
      <c r="P43" s="22"/>
    </row>
    <row r="44" spans="1:16" ht="39" customHeight="1">
      <c r="A44" s="22"/>
      <c r="B44" s="44" t="s">
        <v>8</v>
      </c>
      <c r="C44" s="45"/>
      <c r="D44" s="45"/>
      <c r="E44" s="45"/>
      <c r="F44" s="22"/>
      <c r="G44" s="22"/>
      <c r="H44" s="22"/>
      <c r="I44" s="22"/>
      <c r="J44" s="22"/>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CnIKMIz8mZDoCAf7f9Ij2SmTtdLT+hkMD7XJQnfttTNB8Oj66PSV5z5s0rJf6bjQvKu89ojQpslJ1WMoEwHIXQ==" saltValue="PryN2qY6nVRyKpQLy1Lu2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c r="A1" s="46"/>
      <c r="B1" s="46"/>
      <c r="C1" s="46"/>
      <c r="D1" s="46"/>
      <c r="E1" s="46"/>
      <c r="F1" s="46"/>
      <c r="G1" s="46"/>
      <c r="H1" s="46"/>
      <c r="I1" s="46"/>
      <c r="J1" s="46"/>
      <c r="K1" s="46"/>
      <c r="L1" s="46"/>
      <c r="M1" s="46"/>
      <c r="N1" s="46"/>
      <c r="O1" s="46"/>
      <c r="P1" s="46"/>
      <c r="Q1" s="46"/>
      <c r="R1" s="46"/>
      <c r="S1" s="46"/>
      <c r="T1" s="46"/>
      <c r="U1" s="46"/>
    </row>
    <row r="2" spans="1:21" ht="13.5" customHeight="1">
      <c r="A2" s="46"/>
      <c r="B2" s="46"/>
      <c r="C2" s="46"/>
      <c r="D2" s="46"/>
      <c r="E2" s="46"/>
      <c r="F2" s="46"/>
      <c r="G2" s="46"/>
      <c r="H2" s="46"/>
      <c r="I2" s="46"/>
      <c r="J2" s="46"/>
      <c r="K2" s="46"/>
      <c r="L2" s="46"/>
      <c r="M2" s="46"/>
      <c r="N2" s="46"/>
      <c r="O2" s="46"/>
      <c r="P2" s="46"/>
      <c r="Q2" s="46"/>
      <c r="R2" s="46"/>
      <c r="S2" s="46"/>
      <c r="T2" s="46"/>
      <c r="U2" s="46"/>
    </row>
    <row r="3" spans="1:21" ht="13.5" customHeight="1">
      <c r="A3" s="46"/>
      <c r="B3" s="46"/>
      <c r="C3" s="46"/>
      <c r="D3" s="46"/>
      <c r="E3" s="46"/>
      <c r="F3" s="46"/>
      <c r="G3" s="46"/>
      <c r="H3" s="46"/>
      <c r="I3" s="46"/>
      <c r="J3" s="46"/>
      <c r="K3" s="46"/>
      <c r="L3" s="46"/>
      <c r="M3" s="46"/>
      <c r="N3" s="46"/>
      <c r="O3" s="46"/>
      <c r="P3" s="46"/>
      <c r="Q3" s="46"/>
      <c r="R3" s="46"/>
      <c r="S3" s="46"/>
      <c r="T3" s="46"/>
      <c r="U3" s="46"/>
    </row>
    <row r="4" spans="1:21" ht="13.5" customHeight="1">
      <c r="A4" s="46"/>
      <c r="B4" s="46"/>
      <c r="C4" s="46"/>
      <c r="D4" s="46"/>
      <c r="E4" s="46"/>
      <c r="F4" s="46"/>
      <c r="G4" s="46"/>
      <c r="H4" s="46"/>
      <c r="I4" s="46"/>
      <c r="J4" s="46"/>
      <c r="K4" s="46"/>
      <c r="L4" s="46"/>
      <c r="M4" s="46"/>
      <c r="N4" s="46"/>
      <c r="O4" s="46"/>
      <c r="P4" s="46"/>
      <c r="Q4" s="46"/>
      <c r="R4" s="46"/>
      <c r="S4" s="46"/>
      <c r="T4" s="46"/>
      <c r="U4" s="46"/>
    </row>
    <row r="5" spans="1:21" ht="13.5" customHeight="1">
      <c r="A5" s="46"/>
      <c r="B5" s="46"/>
      <c r="C5" s="46"/>
      <c r="D5" s="46"/>
      <c r="E5" s="46"/>
      <c r="F5" s="46"/>
      <c r="G5" s="46"/>
      <c r="H5" s="46"/>
      <c r="I5" s="46"/>
      <c r="J5" s="46"/>
      <c r="K5" s="46"/>
      <c r="L5" s="46"/>
      <c r="M5" s="46"/>
      <c r="N5" s="46"/>
      <c r="O5" s="46"/>
      <c r="P5" s="46"/>
      <c r="Q5" s="46"/>
      <c r="R5" s="46"/>
      <c r="S5" s="46"/>
      <c r="T5" s="46"/>
      <c r="U5" s="46"/>
    </row>
    <row r="6" spans="1:21" ht="13.5" customHeight="1">
      <c r="A6" s="46"/>
      <c r="B6" s="46"/>
      <c r="C6" s="46"/>
      <c r="D6" s="46"/>
      <c r="E6" s="46"/>
      <c r="F6" s="46"/>
      <c r="G6" s="46"/>
      <c r="H6" s="46"/>
      <c r="I6" s="46"/>
      <c r="J6" s="46"/>
      <c r="K6" s="46"/>
      <c r="L6" s="46"/>
      <c r="M6" s="46"/>
      <c r="N6" s="46"/>
      <c r="O6" s="46"/>
      <c r="P6" s="46"/>
      <c r="Q6" s="46"/>
      <c r="R6" s="46"/>
      <c r="S6" s="46"/>
      <c r="T6" s="46"/>
      <c r="U6" s="46"/>
    </row>
    <row r="7" spans="1:21" ht="13.5" customHeight="1">
      <c r="A7" s="46"/>
      <c r="B7" s="46"/>
      <c r="C7" s="46"/>
      <c r="D7" s="46"/>
      <c r="E7" s="46"/>
      <c r="F7" s="46"/>
      <c r="G7" s="46"/>
      <c r="H7" s="46"/>
      <c r="I7" s="46"/>
      <c r="J7" s="46"/>
      <c r="K7" s="46"/>
      <c r="L7" s="46"/>
      <c r="M7" s="46"/>
      <c r="N7" s="46"/>
      <c r="O7" s="46"/>
      <c r="P7" s="46"/>
      <c r="Q7" s="46"/>
      <c r="R7" s="46"/>
      <c r="S7" s="46"/>
      <c r="T7" s="46"/>
      <c r="U7" s="46"/>
    </row>
    <row r="8" spans="1:21" ht="13.5" customHeight="1">
      <c r="A8" s="46"/>
      <c r="B8" s="46"/>
      <c r="C8" s="46"/>
      <c r="D8" s="46"/>
      <c r="E8" s="46"/>
      <c r="F8" s="46"/>
      <c r="G8" s="46"/>
      <c r="H8" s="46"/>
      <c r="I8" s="46"/>
      <c r="J8" s="46"/>
      <c r="K8" s="46"/>
      <c r="L8" s="46"/>
      <c r="M8" s="46"/>
      <c r="N8" s="46"/>
      <c r="O8" s="46"/>
      <c r="P8" s="46"/>
      <c r="Q8" s="46"/>
      <c r="R8" s="46"/>
      <c r="S8" s="46"/>
      <c r="T8" s="46"/>
      <c r="U8" s="46"/>
    </row>
    <row r="9" spans="1:21" ht="13.5" customHeight="1">
      <c r="A9" s="46"/>
      <c r="B9" s="46"/>
      <c r="C9" s="46"/>
      <c r="D9" s="46"/>
      <c r="E9" s="46"/>
      <c r="F9" s="46"/>
      <c r="G9" s="46"/>
      <c r="H9" s="46"/>
      <c r="I9" s="46"/>
      <c r="J9" s="46"/>
      <c r="K9" s="46"/>
      <c r="L9" s="46"/>
      <c r="M9" s="46"/>
      <c r="N9" s="46"/>
      <c r="O9" s="46"/>
      <c r="P9" s="46"/>
      <c r="Q9" s="46"/>
      <c r="R9" s="46"/>
      <c r="S9" s="46"/>
      <c r="T9" s="46"/>
      <c r="U9" s="46"/>
    </row>
    <row r="10" spans="1:21" ht="13.5" customHeight="1">
      <c r="A10" s="46"/>
      <c r="B10" s="46"/>
      <c r="C10" s="46"/>
      <c r="D10" s="46"/>
      <c r="E10" s="46"/>
      <c r="F10" s="46"/>
      <c r="G10" s="46"/>
      <c r="H10" s="46"/>
      <c r="I10" s="46"/>
      <c r="J10" s="46"/>
      <c r="K10" s="46"/>
      <c r="L10" s="46"/>
      <c r="M10" s="46"/>
      <c r="N10" s="46"/>
      <c r="O10" s="46"/>
      <c r="P10" s="46"/>
      <c r="Q10" s="46"/>
      <c r="R10" s="46"/>
      <c r="S10" s="46"/>
      <c r="T10" s="46"/>
      <c r="U10" s="46"/>
    </row>
    <row r="11" spans="1:21" ht="13.5" customHeight="1">
      <c r="A11" s="46"/>
      <c r="B11" s="46"/>
      <c r="C11" s="46"/>
      <c r="D11" s="46"/>
      <c r="E11" s="46"/>
      <c r="F11" s="46"/>
      <c r="G11" s="46"/>
      <c r="H11" s="46"/>
      <c r="I11" s="46"/>
      <c r="J11" s="46"/>
      <c r="K11" s="46"/>
      <c r="L11" s="46"/>
      <c r="M11" s="46"/>
      <c r="N11" s="46"/>
      <c r="O11" s="46"/>
      <c r="P11" s="46"/>
      <c r="Q11" s="46"/>
      <c r="R11" s="46"/>
      <c r="S11" s="46"/>
      <c r="T11" s="46"/>
      <c r="U11" s="46"/>
    </row>
    <row r="12" spans="1:21" ht="13.5" customHeight="1">
      <c r="A12" s="46"/>
      <c r="B12" s="46"/>
      <c r="C12" s="46"/>
      <c r="D12" s="46"/>
      <c r="E12" s="46"/>
      <c r="F12" s="46"/>
      <c r="G12" s="46"/>
      <c r="H12" s="46"/>
      <c r="I12" s="46"/>
      <c r="J12" s="46"/>
      <c r="K12" s="46"/>
      <c r="L12" s="46"/>
      <c r="M12" s="46"/>
      <c r="N12" s="46"/>
      <c r="O12" s="46"/>
      <c r="P12" s="46"/>
      <c r="Q12" s="46"/>
      <c r="R12" s="46"/>
      <c r="S12" s="46"/>
      <c r="T12" s="46"/>
      <c r="U12" s="46"/>
    </row>
    <row r="13" spans="1:21" ht="13.5" customHeight="1">
      <c r="A13" s="46"/>
      <c r="B13" s="46"/>
      <c r="C13" s="46"/>
      <c r="D13" s="46"/>
      <c r="E13" s="46"/>
      <c r="F13" s="46"/>
      <c r="G13" s="46"/>
      <c r="H13" s="46"/>
      <c r="I13" s="46"/>
      <c r="J13" s="46"/>
      <c r="K13" s="46"/>
      <c r="L13" s="46"/>
      <c r="M13" s="46"/>
      <c r="N13" s="46"/>
      <c r="O13" s="46"/>
      <c r="P13" s="46"/>
      <c r="Q13" s="46"/>
      <c r="R13" s="46"/>
      <c r="S13" s="46"/>
      <c r="T13" s="46"/>
      <c r="U13" s="46"/>
    </row>
    <row r="14" spans="1:21" ht="13.5" customHeight="1">
      <c r="A14" s="46"/>
      <c r="B14" s="46"/>
      <c r="C14" s="46"/>
      <c r="D14" s="46"/>
      <c r="E14" s="46"/>
      <c r="F14" s="46"/>
      <c r="G14" s="46"/>
      <c r="H14" s="46"/>
      <c r="I14" s="46"/>
      <c r="J14" s="46"/>
      <c r="K14" s="46"/>
      <c r="L14" s="46"/>
      <c r="M14" s="46"/>
      <c r="N14" s="46"/>
      <c r="O14" s="46"/>
      <c r="P14" s="46"/>
      <c r="Q14" s="46"/>
      <c r="R14" s="46"/>
      <c r="S14" s="46"/>
      <c r="T14" s="46"/>
      <c r="U14" s="46"/>
    </row>
    <row r="15" spans="1:21" ht="13.5" customHeight="1">
      <c r="A15" s="46"/>
      <c r="B15" s="46"/>
      <c r="C15" s="46"/>
      <c r="D15" s="46"/>
      <c r="E15" s="46"/>
      <c r="F15" s="46"/>
      <c r="G15" s="46"/>
      <c r="H15" s="46"/>
      <c r="I15" s="46"/>
      <c r="J15" s="46"/>
      <c r="K15" s="46"/>
      <c r="L15" s="46"/>
      <c r="M15" s="46"/>
      <c r="N15" s="46"/>
      <c r="O15" s="46"/>
      <c r="P15" s="46"/>
      <c r="Q15" s="46"/>
      <c r="R15" s="46"/>
      <c r="S15" s="46"/>
      <c r="T15" s="46"/>
      <c r="U15" s="46"/>
    </row>
    <row r="16" spans="1:21" ht="13.5" customHeight="1">
      <c r="A16" s="46"/>
      <c r="B16" s="46"/>
      <c r="C16" s="46"/>
      <c r="D16" s="46"/>
      <c r="E16" s="46"/>
      <c r="F16" s="46"/>
      <c r="G16" s="46"/>
      <c r="H16" s="46"/>
      <c r="I16" s="46"/>
      <c r="J16" s="46"/>
      <c r="K16" s="46"/>
      <c r="L16" s="46"/>
      <c r="M16" s="46"/>
      <c r="N16" s="46"/>
      <c r="O16" s="46"/>
      <c r="P16" s="46"/>
      <c r="Q16" s="46"/>
      <c r="R16" s="46"/>
      <c r="S16" s="46"/>
      <c r="T16" s="46"/>
      <c r="U16" s="46"/>
    </row>
    <row r="17" spans="1:21" ht="13.5" customHeight="1">
      <c r="A17" s="46"/>
      <c r="B17" s="46"/>
      <c r="C17" s="46"/>
      <c r="D17" s="46"/>
      <c r="E17" s="46"/>
      <c r="F17" s="46"/>
      <c r="G17" s="46"/>
      <c r="H17" s="46"/>
      <c r="I17" s="46"/>
      <c r="J17" s="46"/>
      <c r="K17" s="46"/>
      <c r="L17" s="46"/>
      <c r="M17" s="46"/>
      <c r="N17" s="46"/>
      <c r="O17" s="46"/>
      <c r="P17" s="46"/>
      <c r="Q17" s="46"/>
      <c r="R17" s="46"/>
      <c r="S17" s="46"/>
      <c r="T17" s="46"/>
      <c r="U17" s="46"/>
    </row>
    <row r="18" spans="1:21" ht="13.5" customHeight="1">
      <c r="A18" s="46"/>
      <c r="B18" s="46"/>
      <c r="C18" s="46"/>
      <c r="D18" s="46"/>
      <c r="E18" s="46"/>
      <c r="F18" s="46"/>
      <c r="G18" s="46"/>
      <c r="H18" s="46"/>
      <c r="I18" s="46"/>
      <c r="J18" s="46"/>
      <c r="K18" s="46"/>
      <c r="L18" s="46"/>
      <c r="M18" s="46"/>
      <c r="N18" s="46"/>
      <c r="O18" s="46"/>
      <c r="P18" s="46"/>
      <c r="Q18" s="46"/>
      <c r="R18" s="46"/>
      <c r="S18" s="46"/>
      <c r="T18" s="46"/>
      <c r="U18" s="46"/>
    </row>
    <row r="19" spans="1:21" ht="13.5" customHeight="1">
      <c r="A19" s="46"/>
      <c r="B19" s="46"/>
      <c r="C19" s="46"/>
      <c r="D19" s="46"/>
      <c r="E19" s="46"/>
      <c r="F19" s="46"/>
      <c r="G19" s="46"/>
      <c r="H19" s="46"/>
      <c r="I19" s="46"/>
      <c r="J19" s="46"/>
      <c r="K19" s="46"/>
      <c r="L19" s="46"/>
      <c r="M19" s="46"/>
      <c r="N19" s="46"/>
      <c r="O19" s="46"/>
      <c r="P19" s="46"/>
      <c r="Q19" s="46"/>
      <c r="R19" s="46"/>
      <c r="S19" s="46"/>
      <c r="T19" s="46"/>
      <c r="U19" s="46"/>
    </row>
    <row r="20" spans="1:21" ht="13.5" customHeight="1">
      <c r="A20" s="46"/>
      <c r="B20" s="46"/>
      <c r="C20" s="46"/>
      <c r="D20" s="46"/>
      <c r="E20" s="46"/>
      <c r="F20" s="46"/>
      <c r="G20" s="46"/>
      <c r="H20" s="46"/>
      <c r="I20" s="46"/>
      <c r="J20" s="46"/>
      <c r="K20" s="46"/>
      <c r="L20" s="46"/>
      <c r="M20" s="46"/>
      <c r="N20" s="46"/>
      <c r="O20" s="46"/>
      <c r="P20" s="46"/>
      <c r="Q20" s="46"/>
      <c r="R20" s="46"/>
      <c r="S20" s="46"/>
      <c r="T20" s="46"/>
      <c r="U20" s="46"/>
    </row>
    <row r="21" spans="1:21" ht="13.5" customHeight="1">
      <c r="A21" s="46"/>
      <c r="B21" s="46"/>
      <c r="C21" s="46"/>
      <c r="D21" s="46"/>
      <c r="E21" s="46"/>
      <c r="F21" s="46"/>
      <c r="G21" s="46"/>
      <c r="H21" s="46"/>
      <c r="I21" s="46"/>
      <c r="J21" s="46"/>
      <c r="K21" s="46"/>
      <c r="L21" s="46"/>
      <c r="M21" s="46"/>
      <c r="N21" s="46"/>
      <c r="O21" s="46"/>
      <c r="P21" s="46"/>
      <c r="Q21" s="46"/>
      <c r="R21" s="46"/>
      <c r="S21" s="46"/>
      <c r="T21" s="46"/>
      <c r="U21" s="46"/>
    </row>
    <row r="22" spans="1:21" ht="13.5" customHeight="1">
      <c r="A22" s="46"/>
      <c r="B22" s="46"/>
      <c r="C22" s="46"/>
      <c r="D22" s="46"/>
      <c r="E22" s="46"/>
      <c r="F22" s="46"/>
      <c r="G22" s="46"/>
      <c r="H22" s="46"/>
      <c r="I22" s="46"/>
      <c r="J22" s="46"/>
      <c r="K22" s="46"/>
      <c r="L22" s="46"/>
      <c r="M22" s="46"/>
      <c r="N22" s="46"/>
      <c r="O22" s="46"/>
      <c r="P22" s="46"/>
      <c r="Q22" s="46"/>
      <c r="R22" s="46"/>
      <c r="S22" s="46"/>
      <c r="T22" s="46"/>
      <c r="U22" s="46"/>
    </row>
    <row r="23" spans="1:21" ht="13.5" customHeight="1">
      <c r="A23" s="46"/>
      <c r="B23" s="46"/>
      <c r="C23" s="46"/>
      <c r="D23" s="46"/>
      <c r="E23" s="46"/>
      <c r="F23" s="46"/>
      <c r="G23" s="46"/>
      <c r="H23" s="46"/>
      <c r="I23" s="46"/>
      <c r="J23" s="46"/>
      <c r="K23" s="46"/>
      <c r="L23" s="46"/>
      <c r="M23" s="46"/>
      <c r="N23" s="46"/>
      <c r="O23" s="46"/>
      <c r="P23" s="46"/>
      <c r="Q23" s="46"/>
      <c r="R23" s="46"/>
      <c r="S23" s="46"/>
      <c r="T23" s="46"/>
      <c r="U23" s="46"/>
    </row>
    <row r="24" spans="1:21" ht="13.5" customHeight="1">
      <c r="A24" s="46"/>
      <c r="B24" s="46"/>
      <c r="C24" s="46"/>
      <c r="D24" s="46"/>
      <c r="E24" s="46"/>
      <c r="F24" s="46"/>
      <c r="G24" s="46"/>
      <c r="H24" s="46"/>
      <c r="I24" s="46"/>
      <c r="J24" s="46"/>
      <c r="K24" s="46"/>
      <c r="L24" s="46"/>
      <c r="M24" s="46"/>
      <c r="N24" s="46"/>
      <c r="O24" s="46"/>
      <c r="P24" s="46"/>
      <c r="Q24" s="46"/>
      <c r="R24" s="46"/>
      <c r="S24" s="46"/>
      <c r="T24" s="46"/>
      <c r="U24" s="46"/>
    </row>
    <row r="25" spans="1:21" ht="13.5" customHeight="1">
      <c r="A25" s="46"/>
      <c r="B25" s="46"/>
      <c r="C25" s="46"/>
      <c r="D25" s="46"/>
      <c r="E25" s="46"/>
      <c r="F25" s="46"/>
      <c r="G25" s="46"/>
      <c r="H25" s="46"/>
      <c r="I25" s="46"/>
      <c r="J25" s="46"/>
      <c r="K25" s="46"/>
      <c r="L25" s="46"/>
      <c r="M25" s="46"/>
      <c r="N25" s="46"/>
      <c r="O25" s="46"/>
      <c r="P25" s="46"/>
      <c r="Q25" s="46"/>
      <c r="R25" s="46"/>
      <c r="S25" s="46"/>
      <c r="T25" s="46"/>
      <c r="U25" s="46"/>
    </row>
    <row r="26" spans="1:21" ht="13.5" customHeight="1">
      <c r="A26" s="46"/>
      <c r="B26" s="46"/>
      <c r="C26" s="46"/>
      <c r="D26" s="46"/>
      <c r="E26" s="46"/>
      <c r="F26" s="46"/>
      <c r="G26" s="46"/>
      <c r="H26" s="46"/>
      <c r="I26" s="46"/>
      <c r="J26" s="46"/>
      <c r="K26" s="46"/>
      <c r="L26" s="46"/>
      <c r="M26" s="46"/>
      <c r="N26" s="46"/>
      <c r="O26" s="46"/>
      <c r="P26" s="46"/>
      <c r="Q26" s="46"/>
      <c r="R26" s="46"/>
      <c r="S26" s="46"/>
      <c r="T26" s="46"/>
      <c r="U26" s="46"/>
    </row>
    <row r="27" spans="1:21" ht="13.5" customHeight="1">
      <c r="A27" s="46"/>
      <c r="B27" s="46"/>
      <c r="C27" s="46"/>
      <c r="D27" s="46"/>
      <c r="E27" s="46"/>
      <c r="F27" s="46"/>
      <c r="G27" s="46"/>
      <c r="H27" s="46"/>
      <c r="I27" s="46"/>
      <c r="J27" s="46"/>
      <c r="K27" s="46"/>
      <c r="L27" s="46"/>
      <c r="M27" s="46"/>
      <c r="N27" s="46"/>
      <c r="O27" s="46"/>
      <c r="P27" s="46"/>
      <c r="Q27" s="46"/>
      <c r="R27" s="46"/>
      <c r="S27" s="46"/>
      <c r="T27" s="46"/>
      <c r="U27" s="46"/>
    </row>
    <row r="28" spans="1:21" ht="13.5" customHeight="1">
      <c r="A28" s="46"/>
      <c r="B28" s="46"/>
      <c r="C28" s="46"/>
      <c r="D28" s="46"/>
      <c r="E28" s="46"/>
      <c r="F28" s="46"/>
      <c r="G28" s="46"/>
      <c r="H28" s="46"/>
      <c r="I28" s="46"/>
      <c r="J28" s="46"/>
      <c r="K28" s="46"/>
      <c r="L28" s="46"/>
      <c r="M28" s="46"/>
      <c r="N28" s="46"/>
      <c r="O28" s="46"/>
      <c r="P28" s="46"/>
      <c r="Q28" s="46"/>
      <c r="R28" s="46"/>
      <c r="S28" s="46"/>
      <c r="T28" s="46"/>
      <c r="U28" s="46"/>
    </row>
    <row r="29" spans="1:21" ht="13.5" customHeight="1">
      <c r="A29" s="46"/>
      <c r="B29" s="46"/>
      <c r="C29" s="46"/>
      <c r="D29" s="46"/>
      <c r="E29" s="46"/>
      <c r="F29" s="46"/>
      <c r="G29" s="46"/>
      <c r="H29" s="46"/>
      <c r="I29" s="46"/>
      <c r="J29" s="46"/>
      <c r="K29" s="46"/>
      <c r="L29" s="46"/>
      <c r="M29" s="46"/>
      <c r="N29" s="46"/>
      <c r="O29" s="46"/>
      <c r="P29" s="46"/>
      <c r="Q29" s="46"/>
      <c r="R29" s="46"/>
      <c r="S29" s="46"/>
      <c r="T29" s="46"/>
      <c r="U29" s="46"/>
    </row>
    <row r="30" spans="1:21" ht="13.5" customHeight="1">
      <c r="A30" s="46"/>
      <c r="B30" s="46"/>
      <c r="C30" s="46"/>
      <c r="D30" s="46"/>
      <c r="E30" s="46"/>
      <c r="F30" s="46"/>
      <c r="G30" s="46"/>
      <c r="H30" s="46"/>
      <c r="I30" s="46"/>
      <c r="J30" s="46"/>
      <c r="K30" s="46"/>
      <c r="L30" s="46"/>
      <c r="M30" s="46"/>
      <c r="N30" s="46"/>
      <c r="O30" s="46"/>
      <c r="P30" s="46"/>
      <c r="Q30" s="46"/>
      <c r="R30" s="46"/>
      <c r="S30" s="46"/>
      <c r="T30" s="46"/>
      <c r="U30" s="46"/>
    </row>
    <row r="31" spans="1:21" ht="13.5" customHeight="1">
      <c r="A31" s="46"/>
      <c r="B31" s="46"/>
      <c r="C31" s="46"/>
      <c r="D31" s="46"/>
      <c r="E31" s="46"/>
      <c r="F31" s="46"/>
      <c r="G31" s="46"/>
      <c r="H31" s="46"/>
      <c r="I31" s="46"/>
      <c r="J31" s="46"/>
      <c r="K31" s="46"/>
      <c r="L31" s="46"/>
      <c r="M31" s="46"/>
      <c r="N31" s="46"/>
      <c r="O31" s="46"/>
      <c r="P31" s="46"/>
      <c r="Q31" s="46"/>
      <c r="R31" s="46"/>
      <c r="S31" s="46"/>
      <c r="T31" s="46"/>
      <c r="U31" s="46"/>
    </row>
    <row r="32" spans="1:21" ht="13.5" customHeight="1">
      <c r="A32" s="46"/>
      <c r="B32" s="46"/>
      <c r="C32" s="46"/>
      <c r="D32" s="46"/>
      <c r="E32" s="46"/>
      <c r="F32" s="46"/>
      <c r="G32" s="46"/>
      <c r="H32" s="46"/>
      <c r="I32" s="46"/>
      <c r="J32" s="46"/>
      <c r="K32" s="46"/>
      <c r="L32" s="46"/>
      <c r="M32" s="46"/>
      <c r="N32" s="46"/>
      <c r="O32" s="46"/>
      <c r="P32" s="46"/>
      <c r="Q32" s="46"/>
      <c r="R32" s="46"/>
      <c r="S32" s="46"/>
      <c r="T32" s="46"/>
      <c r="U32" s="46"/>
    </row>
    <row r="33" spans="1:21" ht="13.5" customHeight="1">
      <c r="A33" s="46"/>
      <c r="B33" s="46"/>
      <c r="C33" s="46"/>
      <c r="D33" s="46"/>
      <c r="E33" s="46"/>
      <c r="F33" s="46"/>
      <c r="G33" s="46"/>
      <c r="H33" s="46"/>
      <c r="I33" s="46"/>
      <c r="J33" s="46"/>
      <c r="K33" s="46"/>
      <c r="L33" s="46"/>
      <c r="M33" s="46"/>
      <c r="N33" s="46"/>
      <c r="O33" s="46"/>
      <c r="P33" s="46"/>
      <c r="Q33" s="46"/>
      <c r="R33" s="46"/>
      <c r="S33" s="46"/>
      <c r="T33" s="46"/>
      <c r="U33" s="46"/>
    </row>
    <row r="34" spans="1:21" ht="13.5" customHeight="1">
      <c r="A34" s="46"/>
      <c r="B34" s="46"/>
      <c r="C34" s="46"/>
      <c r="D34" s="46"/>
      <c r="E34" s="46"/>
      <c r="F34" s="46"/>
      <c r="G34" s="46"/>
      <c r="H34" s="46"/>
      <c r="I34" s="46"/>
      <c r="J34" s="46"/>
      <c r="K34" s="46"/>
      <c r="L34" s="46"/>
      <c r="M34" s="46"/>
      <c r="N34" s="46"/>
      <c r="O34" s="46"/>
      <c r="P34" s="46"/>
      <c r="Q34" s="46"/>
      <c r="R34" s="46"/>
      <c r="S34" s="46"/>
      <c r="T34" s="46"/>
      <c r="U34" s="46"/>
    </row>
    <row r="35" spans="1:21" ht="13.5" customHeight="1">
      <c r="A35" s="46"/>
      <c r="B35" s="46"/>
      <c r="C35" s="46"/>
      <c r="D35" s="46"/>
      <c r="E35" s="46"/>
      <c r="F35" s="46"/>
      <c r="G35" s="46"/>
      <c r="H35" s="46"/>
      <c r="I35" s="46"/>
      <c r="J35" s="46"/>
      <c r="K35" s="46"/>
      <c r="L35" s="46"/>
      <c r="M35" s="46"/>
      <c r="N35" s="46"/>
      <c r="O35" s="46"/>
      <c r="P35" s="46"/>
      <c r="Q35" s="46"/>
      <c r="R35" s="46"/>
      <c r="S35" s="46"/>
      <c r="T35" s="46"/>
      <c r="U35" s="46"/>
    </row>
    <row r="36" spans="1:21" ht="13.5" customHeight="1">
      <c r="A36" s="46"/>
      <c r="B36" s="46"/>
      <c r="C36" s="46"/>
      <c r="D36" s="46"/>
      <c r="E36" s="46"/>
      <c r="F36" s="46"/>
      <c r="G36" s="46"/>
      <c r="H36" s="46"/>
      <c r="I36" s="46"/>
      <c r="J36" s="46"/>
      <c r="K36" s="46"/>
      <c r="L36" s="46"/>
      <c r="M36" s="46"/>
      <c r="N36" s="46"/>
      <c r="O36" s="46"/>
      <c r="P36" s="46"/>
      <c r="Q36" s="46"/>
      <c r="R36" s="46"/>
      <c r="S36" s="46"/>
      <c r="T36" s="46"/>
      <c r="U36" s="46"/>
    </row>
    <row r="37" spans="1:21" ht="13.5" customHeight="1">
      <c r="A37" s="46"/>
      <c r="B37" s="46"/>
      <c r="C37" s="46"/>
      <c r="D37" s="46"/>
      <c r="E37" s="46"/>
      <c r="F37" s="46"/>
      <c r="G37" s="46"/>
      <c r="H37" s="46"/>
      <c r="I37" s="46"/>
      <c r="J37" s="46"/>
      <c r="K37" s="46"/>
      <c r="L37" s="46"/>
      <c r="M37" s="46"/>
      <c r="N37" s="46"/>
      <c r="O37" s="46"/>
      <c r="P37" s="46"/>
      <c r="Q37" s="46"/>
      <c r="R37" s="46"/>
      <c r="S37" s="46"/>
      <c r="T37" s="46"/>
      <c r="U37" s="46"/>
    </row>
    <row r="38" spans="1:21" ht="13.5" customHeight="1">
      <c r="A38" s="46"/>
      <c r="B38" s="46"/>
      <c r="C38" s="46"/>
      <c r="D38" s="46"/>
      <c r="E38" s="46"/>
      <c r="F38" s="46"/>
      <c r="G38" s="46"/>
      <c r="H38" s="46"/>
      <c r="I38" s="46"/>
      <c r="J38" s="46"/>
      <c r="K38" s="46"/>
      <c r="L38" s="46"/>
      <c r="M38" s="46"/>
      <c r="N38" s="46"/>
      <c r="O38" s="46"/>
      <c r="P38" s="46"/>
      <c r="Q38" s="46"/>
      <c r="R38" s="46"/>
      <c r="S38" s="46"/>
      <c r="T38" s="46"/>
      <c r="U38" s="46"/>
    </row>
    <row r="39" spans="1:21" ht="13.5" customHeight="1">
      <c r="A39" s="46"/>
      <c r="B39" s="46"/>
      <c r="C39" s="46"/>
      <c r="D39" s="46"/>
      <c r="E39" s="46"/>
      <c r="F39" s="46"/>
      <c r="G39" s="46"/>
      <c r="H39" s="46"/>
      <c r="I39" s="46"/>
      <c r="J39" s="46"/>
      <c r="K39" s="46"/>
      <c r="L39" s="46"/>
      <c r="M39" s="46"/>
      <c r="N39" s="46"/>
      <c r="O39" s="46"/>
      <c r="P39" s="46"/>
      <c r="Q39" s="46"/>
      <c r="R39" s="46"/>
      <c r="S39" s="46"/>
      <c r="T39" s="46"/>
      <c r="U39" s="46"/>
    </row>
    <row r="40" spans="1:21" ht="13.5" customHeight="1">
      <c r="A40" s="46"/>
      <c r="B40" s="46"/>
      <c r="C40" s="46"/>
      <c r="D40" s="46"/>
      <c r="E40" s="46"/>
      <c r="F40" s="46"/>
      <c r="G40" s="46"/>
      <c r="H40" s="46"/>
      <c r="I40" s="46"/>
      <c r="J40" s="46"/>
      <c r="K40" s="46"/>
      <c r="L40" s="46"/>
      <c r="M40" s="46"/>
      <c r="N40" s="46"/>
      <c r="O40" s="46"/>
      <c r="P40" s="46"/>
      <c r="Q40" s="46"/>
      <c r="R40" s="46"/>
      <c r="S40" s="46"/>
      <c r="T40" s="46"/>
      <c r="U40" s="46"/>
    </row>
    <row r="41" spans="1:21" ht="13.5" customHeight="1">
      <c r="A41" s="46"/>
      <c r="B41" s="46"/>
      <c r="C41" s="46"/>
      <c r="D41" s="46"/>
      <c r="E41" s="46"/>
      <c r="F41" s="46"/>
      <c r="G41" s="46"/>
      <c r="H41" s="46"/>
      <c r="I41" s="46"/>
      <c r="J41" s="46"/>
      <c r="K41" s="46"/>
      <c r="L41" s="46"/>
      <c r="M41" s="46"/>
      <c r="N41" s="46"/>
      <c r="O41" s="46"/>
      <c r="P41" s="46"/>
      <c r="Q41" s="46"/>
      <c r="R41" s="46"/>
      <c r="S41" s="46"/>
      <c r="T41" s="46"/>
      <c r="U41" s="46"/>
    </row>
    <row r="42" spans="1:21" ht="13.5" customHeight="1">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c r="A44" s="46"/>
      <c r="B44" s="49" t="s">
        <v>10</v>
      </c>
      <c r="C44" s="50"/>
      <c r="D44" s="50"/>
      <c r="E44" s="51"/>
      <c r="F44" s="51"/>
      <c r="G44" s="51"/>
      <c r="H44" s="51"/>
      <c r="I44" s="51"/>
      <c r="J44" s="52" t="s">
        <v>2</v>
      </c>
      <c r="K44" s="53" t="s">
        <v>553</v>
      </c>
      <c r="L44" s="54" t="s">
        <v>554</v>
      </c>
      <c r="M44" s="54" t="s">
        <v>555</v>
      </c>
      <c r="N44" s="54" t="s">
        <v>556</v>
      </c>
      <c r="O44" s="55" t="s">
        <v>557</v>
      </c>
      <c r="P44" s="46"/>
      <c r="Q44" s="46"/>
      <c r="R44" s="46"/>
      <c r="S44" s="46"/>
      <c r="T44" s="46"/>
      <c r="U44" s="46"/>
    </row>
    <row r="45" spans="1:21" ht="30.75" customHeight="1">
      <c r="A45" s="46"/>
      <c r="B45" s="1138" t="s">
        <v>11</v>
      </c>
      <c r="C45" s="1139"/>
      <c r="D45" s="56"/>
      <c r="E45" s="1144" t="s">
        <v>12</v>
      </c>
      <c r="F45" s="1144"/>
      <c r="G45" s="1144"/>
      <c r="H45" s="1144"/>
      <c r="I45" s="1144"/>
      <c r="J45" s="1145"/>
      <c r="K45" s="57">
        <v>1092</v>
      </c>
      <c r="L45" s="58">
        <v>1063</v>
      </c>
      <c r="M45" s="58">
        <v>1043</v>
      </c>
      <c r="N45" s="58">
        <v>1028</v>
      </c>
      <c r="O45" s="59">
        <v>1062</v>
      </c>
      <c r="P45" s="46"/>
      <c r="Q45" s="46"/>
      <c r="R45" s="46"/>
      <c r="S45" s="46"/>
      <c r="T45" s="46"/>
      <c r="U45" s="46"/>
    </row>
    <row r="46" spans="1:21" ht="30.75" customHeight="1">
      <c r="A46" s="46"/>
      <c r="B46" s="1140"/>
      <c r="C46" s="1141"/>
      <c r="D46" s="60"/>
      <c r="E46" s="1146" t="s">
        <v>13</v>
      </c>
      <c r="F46" s="1146"/>
      <c r="G46" s="1146"/>
      <c r="H46" s="1146"/>
      <c r="I46" s="1146"/>
      <c r="J46" s="1147"/>
      <c r="K46" s="61" t="s">
        <v>511</v>
      </c>
      <c r="L46" s="62" t="s">
        <v>511</v>
      </c>
      <c r="M46" s="62" t="s">
        <v>511</v>
      </c>
      <c r="N46" s="62" t="s">
        <v>511</v>
      </c>
      <c r="O46" s="63" t="s">
        <v>511</v>
      </c>
      <c r="P46" s="46"/>
      <c r="Q46" s="46"/>
      <c r="R46" s="46"/>
      <c r="S46" s="46"/>
      <c r="T46" s="46"/>
      <c r="U46" s="46"/>
    </row>
    <row r="47" spans="1:21" ht="30.75" customHeight="1">
      <c r="A47" s="46"/>
      <c r="B47" s="1140"/>
      <c r="C47" s="1141"/>
      <c r="D47" s="60"/>
      <c r="E47" s="1146" t="s">
        <v>14</v>
      </c>
      <c r="F47" s="1146"/>
      <c r="G47" s="1146"/>
      <c r="H47" s="1146"/>
      <c r="I47" s="1146"/>
      <c r="J47" s="1147"/>
      <c r="K47" s="61" t="s">
        <v>511</v>
      </c>
      <c r="L47" s="62" t="s">
        <v>511</v>
      </c>
      <c r="M47" s="62" t="s">
        <v>511</v>
      </c>
      <c r="N47" s="62" t="s">
        <v>511</v>
      </c>
      <c r="O47" s="63" t="s">
        <v>511</v>
      </c>
      <c r="P47" s="46"/>
      <c r="Q47" s="46"/>
      <c r="R47" s="46"/>
      <c r="S47" s="46"/>
      <c r="T47" s="46"/>
      <c r="U47" s="46"/>
    </row>
    <row r="48" spans="1:21" ht="30.75" customHeight="1">
      <c r="A48" s="46"/>
      <c r="B48" s="1140"/>
      <c r="C48" s="1141"/>
      <c r="D48" s="60"/>
      <c r="E48" s="1146" t="s">
        <v>15</v>
      </c>
      <c r="F48" s="1146"/>
      <c r="G48" s="1146"/>
      <c r="H48" s="1146"/>
      <c r="I48" s="1146"/>
      <c r="J48" s="1147"/>
      <c r="K48" s="61">
        <v>261</v>
      </c>
      <c r="L48" s="62">
        <v>264</v>
      </c>
      <c r="M48" s="62">
        <v>265</v>
      </c>
      <c r="N48" s="62">
        <v>277</v>
      </c>
      <c r="O48" s="63">
        <v>269</v>
      </c>
      <c r="P48" s="46"/>
      <c r="Q48" s="46"/>
      <c r="R48" s="46"/>
      <c r="S48" s="46"/>
      <c r="T48" s="46"/>
      <c r="U48" s="46"/>
    </row>
    <row r="49" spans="1:21" ht="30.75" customHeight="1">
      <c r="A49" s="46"/>
      <c r="B49" s="1140"/>
      <c r="C49" s="1141"/>
      <c r="D49" s="60"/>
      <c r="E49" s="1146" t="s">
        <v>16</v>
      </c>
      <c r="F49" s="1146"/>
      <c r="G49" s="1146"/>
      <c r="H49" s="1146"/>
      <c r="I49" s="1146"/>
      <c r="J49" s="1147"/>
      <c r="K49" s="61" t="s">
        <v>511</v>
      </c>
      <c r="L49" s="62" t="s">
        <v>511</v>
      </c>
      <c r="M49" s="62" t="s">
        <v>511</v>
      </c>
      <c r="N49" s="62" t="s">
        <v>511</v>
      </c>
      <c r="O49" s="63" t="s">
        <v>511</v>
      </c>
      <c r="P49" s="46"/>
      <c r="Q49" s="46"/>
      <c r="R49" s="46"/>
      <c r="S49" s="46"/>
      <c r="T49" s="46"/>
      <c r="U49" s="46"/>
    </row>
    <row r="50" spans="1:21" ht="30.75" customHeight="1">
      <c r="A50" s="46"/>
      <c r="B50" s="1140"/>
      <c r="C50" s="1141"/>
      <c r="D50" s="60"/>
      <c r="E50" s="1146" t="s">
        <v>17</v>
      </c>
      <c r="F50" s="1146"/>
      <c r="G50" s="1146"/>
      <c r="H50" s="1146"/>
      <c r="I50" s="1146"/>
      <c r="J50" s="1147"/>
      <c r="K50" s="61">
        <v>3</v>
      </c>
      <c r="L50" s="62">
        <v>2</v>
      </c>
      <c r="M50" s="62">
        <v>1</v>
      </c>
      <c r="N50" s="62">
        <v>1</v>
      </c>
      <c r="O50" s="63">
        <v>1</v>
      </c>
      <c r="P50" s="46"/>
      <c r="Q50" s="46"/>
      <c r="R50" s="46"/>
      <c r="S50" s="46"/>
      <c r="T50" s="46"/>
      <c r="U50" s="46"/>
    </row>
    <row r="51" spans="1:21" ht="30.75" customHeight="1">
      <c r="A51" s="46"/>
      <c r="B51" s="1142"/>
      <c r="C51" s="1143"/>
      <c r="D51" s="64"/>
      <c r="E51" s="1146" t="s">
        <v>18</v>
      </c>
      <c r="F51" s="1146"/>
      <c r="G51" s="1146"/>
      <c r="H51" s="1146"/>
      <c r="I51" s="1146"/>
      <c r="J51" s="1147"/>
      <c r="K51" s="61">
        <v>0</v>
      </c>
      <c r="L51" s="62">
        <v>0</v>
      </c>
      <c r="M51" s="62">
        <v>0</v>
      </c>
      <c r="N51" s="62" t="s">
        <v>511</v>
      </c>
      <c r="O51" s="63" t="s">
        <v>511</v>
      </c>
      <c r="P51" s="46"/>
      <c r="Q51" s="46"/>
      <c r="R51" s="46"/>
      <c r="S51" s="46"/>
      <c r="T51" s="46"/>
      <c r="U51" s="46"/>
    </row>
    <row r="52" spans="1:21" ht="30.75" customHeight="1">
      <c r="A52" s="46"/>
      <c r="B52" s="1148" t="s">
        <v>19</v>
      </c>
      <c r="C52" s="1149"/>
      <c r="D52" s="64"/>
      <c r="E52" s="1146" t="s">
        <v>20</v>
      </c>
      <c r="F52" s="1146"/>
      <c r="G52" s="1146"/>
      <c r="H52" s="1146"/>
      <c r="I52" s="1146"/>
      <c r="J52" s="1147"/>
      <c r="K52" s="61">
        <v>816</v>
      </c>
      <c r="L52" s="62">
        <v>845</v>
      </c>
      <c r="M52" s="62">
        <v>848</v>
      </c>
      <c r="N52" s="62">
        <v>862</v>
      </c>
      <c r="O52" s="63">
        <v>903</v>
      </c>
      <c r="P52" s="46"/>
      <c r="Q52" s="46"/>
      <c r="R52" s="46"/>
      <c r="S52" s="46"/>
      <c r="T52" s="46"/>
      <c r="U52" s="46"/>
    </row>
    <row r="53" spans="1:21" ht="30.75" customHeight="1" thickBot="1">
      <c r="A53" s="46"/>
      <c r="B53" s="1150" t="s">
        <v>21</v>
      </c>
      <c r="C53" s="1151"/>
      <c r="D53" s="65"/>
      <c r="E53" s="1152" t="s">
        <v>22</v>
      </c>
      <c r="F53" s="1152"/>
      <c r="G53" s="1152"/>
      <c r="H53" s="1152"/>
      <c r="I53" s="1152"/>
      <c r="J53" s="1153"/>
      <c r="K53" s="66">
        <v>540</v>
      </c>
      <c r="L53" s="67">
        <v>484</v>
      </c>
      <c r="M53" s="67">
        <v>461</v>
      </c>
      <c r="N53" s="67">
        <v>444</v>
      </c>
      <c r="O53" s="68">
        <v>429</v>
      </c>
      <c r="P53" s="46"/>
      <c r="Q53" s="46"/>
      <c r="R53" s="46"/>
      <c r="S53" s="46"/>
      <c r="T53" s="46"/>
      <c r="U53" s="46"/>
    </row>
    <row r="54" spans="1:21" ht="24" customHeight="1">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c r="A56" s="46"/>
      <c r="B56" s="70" t="s">
        <v>25</v>
      </c>
      <c r="C56" s="71"/>
      <c r="D56" s="71"/>
      <c r="E56" s="71"/>
      <c r="F56" s="71"/>
      <c r="G56" s="71"/>
      <c r="H56" s="71"/>
      <c r="I56" s="71"/>
      <c r="J56" s="71"/>
      <c r="K56" s="72"/>
      <c r="L56" s="72"/>
      <c r="M56" s="72"/>
      <c r="N56" s="72"/>
      <c r="O56" s="73" t="s">
        <v>567</v>
      </c>
      <c r="P56" s="46"/>
      <c r="Q56" s="46"/>
      <c r="R56" s="46"/>
      <c r="S56" s="46"/>
      <c r="T56" s="46"/>
      <c r="U56" s="46"/>
    </row>
    <row r="57" spans="1:21" ht="31.5" customHeight="1" thickBot="1">
      <c r="A57" s="46"/>
      <c r="B57" s="74"/>
      <c r="C57" s="75"/>
      <c r="D57" s="75"/>
      <c r="E57" s="76"/>
      <c r="F57" s="76"/>
      <c r="G57" s="76"/>
      <c r="H57" s="76"/>
      <c r="I57" s="76"/>
      <c r="J57" s="77" t="s">
        <v>2</v>
      </c>
      <c r="K57" s="78" t="s">
        <v>568</v>
      </c>
      <c r="L57" s="79" t="s">
        <v>569</v>
      </c>
      <c r="M57" s="79" t="s">
        <v>570</v>
      </c>
      <c r="N57" s="79" t="s">
        <v>571</v>
      </c>
      <c r="O57" s="80" t="s">
        <v>572</v>
      </c>
      <c r="P57" s="46"/>
      <c r="Q57" s="46"/>
      <c r="R57" s="46"/>
      <c r="S57" s="46"/>
      <c r="T57" s="46"/>
      <c r="U57" s="46"/>
    </row>
    <row r="58" spans="1:21" ht="31.5" customHeight="1">
      <c r="B58" s="1154" t="s">
        <v>26</v>
      </c>
      <c r="C58" s="1155"/>
      <c r="D58" s="1160" t="s">
        <v>27</v>
      </c>
      <c r="E58" s="1161"/>
      <c r="F58" s="1161"/>
      <c r="G58" s="1161"/>
      <c r="H58" s="1161"/>
      <c r="I58" s="1161"/>
      <c r="J58" s="1162"/>
      <c r="K58" s="81"/>
      <c r="L58" s="82"/>
      <c r="M58" s="82"/>
      <c r="N58" s="82"/>
      <c r="O58" s="83"/>
    </row>
    <row r="59" spans="1:21" ht="31.5" customHeight="1">
      <c r="B59" s="1156"/>
      <c r="C59" s="1157"/>
      <c r="D59" s="1163" t="s">
        <v>28</v>
      </c>
      <c r="E59" s="1164"/>
      <c r="F59" s="1164"/>
      <c r="G59" s="1164"/>
      <c r="H59" s="1164"/>
      <c r="I59" s="1164"/>
      <c r="J59" s="1165"/>
      <c r="K59" s="84"/>
      <c r="L59" s="85"/>
      <c r="M59" s="85"/>
      <c r="N59" s="85"/>
      <c r="O59" s="86"/>
    </row>
    <row r="60" spans="1:21" ht="31.5" customHeight="1" thickBot="1">
      <c r="B60" s="1158"/>
      <c r="C60" s="1159"/>
      <c r="D60" s="1166" t="s">
        <v>29</v>
      </c>
      <c r="E60" s="1167"/>
      <c r="F60" s="1167"/>
      <c r="G60" s="1167"/>
      <c r="H60" s="1167"/>
      <c r="I60" s="1167"/>
      <c r="J60" s="1168"/>
      <c r="K60" s="87"/>
      <c r="L60" s="88"/>
      <c r="M60" s="88"/>
      <c r="N60" s="88"/>
      <c r="O60" s="89"/>
    </row>
    <row r="61" spans="1:21" ht="24" customHeight="1">
      <c r="B61" s="90"/>
      <c r="C61" s="90"/>
      <c r="D61" s="91" t="s">
        <v>30</v>
      </c>
      <c r="E61" s="92"/>
      <c r="F61" s="92"/>
      <c r="G61" s="92"/>
      <c r="H61" s="92"/>
      <c r="I61" s="92"/>
      <c r="J61" s="92"/>
      <c r="K61" s="92"/>
      <c r="L61" s="92"/>
      <c r="M61" s="92"/>
      <c r="N61" s="92"/>
      <c r="O61" s="92"/>
    </row>
    <row r="62" spans="1:21" ht="24" customHeight="1">
      <c r="B62" s="93"/>
      <c r="C62" s="93"/>
      <c r="D62" s="91" t="s">
        <v>31</v>
      </c>
      <c r="E62" s="92"/>
      <c r="F62" s="92"/>
      <c r="G62" s="92"/>
      <c r="H62" s="92"/>
      <c r="I62" s="92"/>
      <c r="J62" s="92"/>
      <c r="K62" s="92"/>
      <c r="L62" s="92"/>
      <c r="M62" s="92"/>
      <c r="N62" s="92"/>
      <c r="O62" s="92"/>
    </row>
    <row r="63" spans="1:21" ht="24" customHeight="1">
      <c r="A63" s="46"/>
      <c r="B63" s="69"/>
      <c r="C63" s="46"/>
      <c r="D63" s="46"/>
      <c r="E63" s="46"/>
      <c r="F63" s="46"/>
      <c r="G63" s="46"/>
      <c r="H63" s="46"/>
      <c r="I63" s="46"/>
      <c r="J63" s="46"/>
      <c r="K63" s="46"/>
      <c r="L63" s="46"/>
      <c r="M63" s="46"/>
      <c r="N63" s="46"/>
      <c r="O63" s="46"/>
      <c r="P63" s="46"/>
      <c r="Q63" s="46"/>
      <c r="R63" s="46"/>
      <c r="S63" s="46"/>
      <c r="T63" s="46"/>
      <c r="U63" s="46"/>
    </row>
    <row r="64" spans="1:21" ht="24" customHeight="1">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ruT4IFleILYSSJpOxW9tdZ/j3jw5i63nGqlTHRU9Hi9sA8RyC9Uix3s/v6MAVbx+bzqkJIRwJhbKUXZW2SBlxg==" saltValue="raYDc/9xvEjhAPEJUUkP/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5" t="s">
        <v>9</v>
      </c>
    </row>
    <row r="40" spans="2:13" ht="27.75" customHeight="1" thickBot="1">
      <c r="B40" s="96" t="s">
        <v>10</v>
      </c>
      <c r="C40" s="97"/>
      <c r="D40" s="97"/>
      <c r="E40" s="98"/>
      <c r="F40" s="98"/>
      <c r="G40" s="98"/>
      <c r="H40" s="99" t="s">
        <v>2</v>
      </c>
      <c r="I40" s="100" t="s">
        <v>553</v>
      </c>
      <c r="J40" s="101" t="s">
        <v>554</v>
      </c>
      <c r="K40" s="101" t="s">
        <v>555</v>
      </c>
      <c r="L40" s="101" t="s">
        <v>556</v>
      </c>
      <c r="M40" s="102" t="s">
        <v>557</v>
      </c>
    </row>
    <row r="41" spans="2:13" ht="27.75" customHeight="1">
      <c r="B41" s="1169" t="s">
        <v>32</v>
      </c>
      <c r="C41" s="1170"/>
      <c r="D41" s="103"/>
      <c r="E41" s="1175" t="s">
        <v>33</v>
      </c>
      <c r="F41" s="1175"/>
      <c r="G41" s="1175"/>
      <c r="H41" s="1176"/>
      <c r="I41" s="342">
        <v>10637</v>
      </c>
      <c r="J41" s="343">
        <v>11002</v>
      </c>
      <c r="K41" s="343">
        <v>11200</v>
      </c>
      <c r="L41" s="343">
        <v>11212</v>
      </c>
      <c r="M41" s="344">
        <v>11357</v>
      </c>
    </row>
    <row r="42" spans="2:13" ht="27.75" customHeight="1">
      <c r="B42" s="1171"/>
      <c r="C42" s="1172"/>
      <c r="D42" s="104"/>
      <c r="E42" s="1177" t="s">
        <v>34</v>
      </c>
      <c r="F42" s="1177"/>
      <c r="G42" s="1177"/>
      <c r="H42" s="1178"/>
      <c r="I42" s="345">
        <v>7</v>
      </c>
      <c r="J42" s="346">
        <v>4</v>
      </c>
      <c r="K42" s="346">
        <v>3</v>
      </c>
      <c r="L42" s="346">
        <v>1</v>
      </c>
      <c r="M42" s="347" t="s">
        <v>511</v>
      </c>
    </row>
    <row r="43" spans="2:13" ht="27.75" customHeight="1">
      <c r="B43" s="1171"/>
      <c r="C43" s="1172"/>
      <c r="D43" s="104"/>
      <c r="E43" s="1177" t="s">
        <v>35</v>
      </c>
      <c r="F43" s="1177"/>
      <c r="G43" s="1177"/>
      <c r="H43" s="1178"/>
      <c r="I43" s="345">
        <v>3150</v>
      </c>
      <c r="J43" s="346">
        <v>3293</v>
      </c>
      <c r="K43" s="346">
        <v>3199</v>
      </c>
      <c r="L43" s="346">
        <v>2905</v>
      </c>
      <c r="M43" s="347">
        <v>2522</v>
      </c>
    </row>
    <row r="44" spans="2:13" ht="27.75" customHeight="1">
      <c r="B44" s="1171"/>
      <c r="C44" s="1172"/>
      <c r="D44" s="104"/>
      <c r="E44" s="1177" t="s">
        <v>36</v>
      </c>
      <c r="F44" s="1177"/>
      <c r="G44" s="1177"/>
      <c r="H44" s="1178"/>
      <c r="I44" s="345" t="s">
        <v>511</v>
      </c>
      <c r="J44" s="346" t="s">
        <v>511</v>
      </c>
      <c r="K44" s="346" t="s">
        <v>511</v>
      </c>
      <c r="L44" s="346" t="s">
        <v>511</v>
      </c>
      <c r="M44" s="347" t="s">
        <v>511</v>
      </c>
    </row>
    <row r="45" spans="2:13" ht="27.75" customHeight="1">
      <c r="B45" s="1171"/>
      <c r="C45" s="1172"/>
      <c r="D45" s="104"/>
      <c r="E45" s="1177" t="s">
        <v>37</v>
      </c>
      <c r="F45" s="1177"/>
      <c r="G45" s="1177"/>
      <c r="H45" s="1178"/>
      <c r="I45" s="345">
        <v>2950</v>
      </c>
      <c r="J45" s="346">
        <v>2841</v>
      </c>
      <c r="K45" s="346">
        <v>2753</v>
      </c>
      <c r="L45" s="346">
        <v>2362</v>
      </c>
      <c r="M45" s="347">
        <v>2216</v>
      </c>
    </row>
    <row r="46" spans="2:13" ht="27.75" customHeight="1">
      <c r="B46" s="1171"/>
      <c r="C46" s="1172"/>
      <c r="D46" s="105"/>
      <c r="E46" s="1177" t="s">
        <v>38</v>
      </c>
      <c r="F46" s="1177"/>
      <c r="G46" s="1177"/>
      <c r="H46" s="1178"/>
      <c r="I46" s="345">
        <v>53</v>
      </c>
      <c r="J46" s="346">
        <v>65</v>
      </c>
      <c r="K46" s="346">
        <v>59</v>
      </c>
      <c r="L46" s="346">
        <v>90</v>
      </c>
      <c r="M46" s="347">
        <v>30</v>
      </c>
    </row>
    <row r="47" spans="2:13" ht="27.75" customHeight="1">
      <c r="B47" s="1171"/>
      <c r="C47" s="1172"/>
      <c r="D47" s="106"/>
      <c r="E47" s="1179" t="s">
        <v>39</v>
      </c>
      <c r="F47" s="1180"/>
      <c r="G47" s="1180"/>
      <c r="H47" s="1181"/>
      <c r="I47" s="345" t="s">
        <v>511</v>
      </c>
      <c r="J47" s="346" t="s">
        <v>511</v>
      </c>
      <c r="K47" s="346" t="s">
        <v>511</v>
      </c>
      <c r="L47" s="346" t="s">
        <v>511</v>
      </c>
      <c r="M47" s="347" t="s">
        <v>511</v>
      </c>
    </row>
    <row r="48" spans="2:13" ht="27.75" customHeight="1">
      <c r="B48" s="1171"/>
      <c r="C48" s="1172"/>
      <c r="D48" s="104"/>
      <c r="E48" s="1177" t="s">
        <v>40</v>
      </c>
      <c r="F48" s="1177"/>
      <c r="G48" s="1177"/>
      <c r="H48" s="1178"/>
      <c r="I48" s="345" t="s">
        <v>511</v>
      </c>
      <c r="J48" s="346" t="s">
        <v>511</v>
      </c>
      <c r="K48" s="346" t="s">
        <v>511</v>
      </c>
      <c r="L48" s="346" t="s">
        <v>511</v>
      </c>
      <c r="M48" s="347" t="s">
        <v>511</v>
      </c>
    </row>
    <row r="49" spans="2:13" ht="27.75" customHeight="1">
      <c r="B49" s="1173"/>
      <c r="C49" s="1174"/>
      <c r="D49" s="104"/>
      <c r="E49" s="1177" t="s">
        <v>41</v>
      </c>
      <c r="F49" s="1177"/>
      <c r="G49" s="1177"/>
      <c r="H49" s="1178"/>
      <c r="I49" s="345" t="s">
        <v>511</v>
      </c>
      <c r="J49" s="346" t="s">
        <v>511</v>
      </c>
      <c r="K49" s="346" t="s">
        <v>511</v>
      </c>
      <c r="L49" s="346" t="s">
        <v>511</v>
      </c>
      <c r="M49" s="347" t="s">
        <v>511</v>
      </c>
    </row>
    <row r="50" spans="2:13" ht="27.75" customHeight="1">
      <c r="B50" s="1182" t="s">
        <v>42</v>
      </c>
      <c r="C50" s="1183"/>
      <c r="D50" s="107"/>
      <c r="E50" s="1177" t="s">
        <v>43</v>
      </c>
      <c r="F50" s="1177"/>
      <c r="G50" s="1177"/>
      <c r="H50" s="1178"/>
      <c r="I50" s="345">
        <v>2718</v>
      </c>
      <c r="J50" s="346">
        <v>4004</v>
      </c>
      <c r="K50" s="346">
        <v>5348</v>
      </c>
      <c r="L50" s="346">
        <v>6859</v>
      </c>
      <c r="M50" s="347">
        <v>7440</v>
      </c>
    </row>
    <row r="51" spans="2:13" ht="27.75" customHeight="1">
      <c r="B51" s="1171"/>
      <c r="C51" s="1172"/>
      <c r="D51" s="104"/>
      <c r="E51" s="1177" t="s">
        <v>44</v>
      </c>
      <c r="F51" s="1177"/>
      <c r="G51" s="1177"/>
      <c r="H51" s="1178"/>
      <c r="I51" s="345">
        <v>694</v>
      </c>
      <c r="J51" s="346">
        <v>693</v>
      </c>
      <c r="K51" s="346">
        <v>662</v>
      </c>
      <c r="L51" s="346">
        <v>618</v>
      </c>
      <c r="M51" s="347">
        <v>600</v>
      </c>
    </row>
    <row r="52" spans="2:13" ht="27.75" customHeight="1">
      <c r="B52" s="1173"/>
      <c r="C52" s="1174"/>
      <c r="D52" s="104"/>
      <c r="E52" s="1177" t="s">
        <v>45</v>
      </c>
      <c r="F52" s="1177"/>
      <c r="G52" s="1177"/>
      <c r="H52" s="1178"/>
      <c r="I52" s="345">
        <v>9157</v>
      </c>
      <c r="J52" s="346">
        <v>9539</v>
      </c>
      <c r="K52" s="346">
        <v>9704</v>
      </c>
      <c r="L52" s="346">
        <v>9746</v>
      </c>
      <c r="M52" s="347">
        <v>9772</v>
      </c>
    </row>
    <row r="53" spans="2:13" ht="27.75" customHeight="1" thickBot="1">
      <c r="B53" s="1184" t="s">
        <v>46</v>
      </c>
      <c r="C53" s="1185"/>
      <c r="D53" s="108"/>
      <c r="E53" s="1186" t="s">
        <v>47</v>
      </c>
      <c r="F53" s="1186"/>
      <c r="G53" s="1186"/>
      <c r="H53" s="1187"/>
      <c r="I53" s="348">
        <v>4229</v>
      </c>
      <c r="J53" s="349">
        <v>2969</v>
      </c>
      <c r="K53" s="349">
        <v>1500</v>
      </c>
      <c r="L53" s="349">
        <v>-652</v>
      </c>
      <c r="M53" s="350">
        <v>-1687</v>
      </c>
    </row>
    <row r="54" spans="2:13" ht="27.75" customHeight="1">
      <c r="B54" s="109" t="s">
        <v>48</v>
      </c>
      <c r="C54" s="110"/>
      <c r="D54" s="110"/>
      <c r="E54" s="111"/>
      <c r="F54" s="111"/>
      <c r="G54" s="111"/>
      <c r="H54" s="111"/>
      <c r="I54" s="112"/>
      <c r="J54" s="112"/>
      <c r="K54" s="112"/>
      <c r="L54" s="112"/>
      <c r="M54" s="112"/>
    </row>
    <row r="55" spans="2:13"/>
  </sheetData>
  <sheetProtection algorithmName="SHA-512" hashValue="EnJ7+fHlVw0MGbVaUoPYGXl8FlK9MoEPiOaR+OcNeGXIgzSwW9Pckz+doCPVVxAEwG0qBIeYzF9BWSsgET6ZOA==" saltValue="7dIGFtinsWNUTVFr7Flva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3" t="s">
        <v>49</v>
      </c>
    </row>
    <row r="54" spans="2:8" ht="29.25" customHeight="1" thickBot="1">
      <c r="B54" s="114" t="s">
        <v>1</v>
      </c>
      <c r="C54" s="115"/>
      <c r="D54" s="115"/>
      <c r="E54" s="116" t="s">
        <v>2</v>
      </c>
      <c r="F54" s="117" t="s">
        <v>555</v>
      </c>
      <c r="G54" s="117" t="s">
        <v>556</v>
      </c>
      <c r="H54" s="118" t="s">
        <v>557</v>
      </c>
    </row>
    <row r="55" spans="2:8" ht="52.5" customHeight="1">
      <c r="B55" s="119"/>
      <c r="C55" s="1196" t="s">
        <v>50</v>
      </c>
      <c r="D55" s="1196"/>
      <c r="E55" s="1197"/>
      <c r="F55" s="120">
        <v>1314</v>
      </c>
      <c r="G55" s="120">
        <v>1693</v>
      </c>
      <c r="H55" s="121">
        <v>2366</v>
      </c>
    </row>
    <row r="56" spans="2:8" ht="52.5" customHeight="1">
      <c r="B56" s="122"/>
      <c r="C56" s="1198" t="s">
        <v>51</v>
      </c>
      <c r="D56" s="1198"/>
      <c r="E56" s="1199"/>
      <c r="F56" s="123">
        <v>338</v>
      </c>
      <c r="G56" s="123">
        <v>342</v>
      </c>
      <c r="H56" s="124">
        <v>342</v>
      </c>
    </row>
    <row r="57" spans="2:8" ht="53.25" customHeight="1">
      <c r="B57" s="122"/>
      <c r="C57" s="1200" t="s">
        <v>52</v>
      </c>
      <c r="D57" s="1200"/>
      <c r="E57" s="1201"/>
      <c r="F57" s="125">
        <v>3257</v>
      </c>
      <c r="G57" s="125">
        <v>4333</v>
      </c>
      <c r="H57" s="126">
        <v>4239</v>
      </c>
    </row>
    <row r="58" spans="2:8" ht="45.75" customHeight="1">
      <c r="B58" s="127"/>
      <c r="C58" s="1188" t="s">
        <v>573</v>
      </c>
      <c r="D58" s="1189"/>
      <c r="E58" s="1190"/>
      <c r="F58" s="128">
        <v>2832</v>
      </c>
      <c r="G58" s="128">
        <v>3761</v>
      </c>
      <c r="H58" s="129">
        <v>3573</v>
      </c>
    </row>
    <row r="59" spans="2:8" ht="45.75" customHeight="1">
      <c r="B59" s="127"/>
      <c r="C59" s="1188" t="s">
        <v>574</v>
      </c>
      <c r="D59" s="1189"/>
      <c r="E59" s="1190"/>
      <c r="F59" s="128">
        <v>180</v>
      </c>
      <c r="G59" s="128">
        <v>280</v>
      </c>
      <c r="H59" s="129">
        <v>380</v>
      </c>
    </row>
    <row r="60" spans="2:8" ht="45.75" customHeight="1">
      <c r="B60" s="127"/>
      <c r="C60" s="1188" t="s">
        <v>575</v>
      </c>
      <c r="D60" s="1189"/>
      <c r="E60" s="1190"/>
      <c r="F60" s="128">
        <v>212</v>
      </c>
      <c r="G60" s="128">
        <v>257</v>
      </c>
      <c r="H60" s="129">
        <v>252</v>
      </c>
    </row>
    <row r="61" spans="2:8" ht="45.75" customHeight="1">
      <c r="B61" s="127"/>
      <c r="C61" s="1188" t="s">
        <v>576</v>
      </c>
      <c r="D61" s="1189"/>
      <c r="E61" s="1190"/>
      <c r="F61" s="128">
        <v>10</v>
      </c>
      <c r="G61" s="128">
        <v>10</v>
      </c>
      <c r="H61" s="129">
        <v>10</v>
      </c>
    </row>
    <row r="62" spans="2:8" ht="45.75" customHeight="1" thickBot="1">
      <c r="B62" s="130"/>
      <c r="C62" s="1191" t="s">
        <v>577</v>
      </c>
      <c r="D62" s="1192"/>
      <c r="E62" s="1193"/>
      <c r="F62" s="131">
        <v>10</v>
      </c>
      <c r="G62" s="131">
        <v>10</v>
      </c>
      <c r="H62" s="132">
        <v>10</v>
      </c>
    </row>
    <row r="63" spans="2:8" ht="52.5" customHeight="1" thickBot="1">
      <c r="B63" s="133"/>
      <c r="C63" s="1194" t="s">
        <v>53</v>
      </c>
      <c r="D63" s="1194"/>
      <c r="E63" s="1195"/>
      <c r="F63" s="134">
        <v>4909</v>
      </c>
      <c r="G63" s="134">
        <v>6367</v>
      </c>
      <c r="H63" s="135">
        <v>6947</v>
      </c>
    </row>
    <row r="64" spans="2:8"/>
  </sheetData>
  <sheetProtection algorithmName="SHA-512" hashValue="R50fQDp9kDujXPaqLt6xK36IQL/fLZZ4KrskMFkNpYX5hxn1Y9wRqmQsSl8/Qc7ydKLg04Cr0aoE5N5LUue3cA==" saltValue="FA8UXIbc/dimALLrAKOBZ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42" customWidth="1"/>
    <col min="2" max="8" width="13.375" style="142" customWidth="1"/>
    <col min="9" max="16384" width="11.125" style="142"/>
  </cols>
  <sheetData>
    <row r="1" spans="1:8">
      <c r="A1" s="136"/>
      <c r="B1" s="137"/>
      <c r="C1" s="138"/>
      <c r="D1" s="139"/>
      <c r="E1" s="140"/>
      <c r="F1" s="140"/>
      <c r="G1" s="140"/>
      <c r="H1" s="141"/>
    </row>
    <row r="2" spans="1:8">
      <c r="A2" s="143"/>
      <c r="B2" s="144"/>
      <c r="C2" s="145"/>
      <c r="D2" s="146" t="s">
        <v>54</v>
      </c>
      <c r="E2" s="147"/>
      <c r="F2" s="148" t="s">
        <v>550</v>
      </c>
      <c r="G2" s="149"/>
      <c r="H2" s="150"/>
    </row>
    <row r="3" spans="1:8">
      <c r="A3" s="146" t="s">
        <v>543</v>
      </c>
      <c r="B3" s="151"/>
      <c r="C3" s="152"/>
      <c r="D3" s="153">
        <v>91967</v>
      </c>
      <c r="E3" s="154"/>
      <c r="F3" s="155">
        <v>85173</v>
      </c>
      <c r="G3" s="156"/>
      <c r="H3" s="157"/>
    </row>
    <row r="4" spans="1:8">
      <c r="A4" s="158"/>
      <c r="B4" s="159"/>
      <c r="C4" s="160"/>
      <c r="D4" s="161">
        <v>33823</v>
      </c>
      <c r="E4" s="162"/>
      <c r="F4" s="163">
        <v>43913</v>
      </c>
      <c r="G4" s="164"/>
      <c r="H4" s="165"/>
    </row>
    <row r="5" spans="1:8">
      <c r="A5" s="146" t="s">
        <v>545</v>
      </c>
      <c r="B5" s="151"/>
      <c r="C5" s="152"/>
      <c r="D5" s="153">
        <v>96158</v>
      </c>
      <c r="E5" s="154"/>
      <c r="F5" s="155">
        <v>94081</v>
      </c>
      <c r="G5" s="156"/>
      <c r="H5" s="157"/>
    </row>
    <row r="6" spans="1:8">
      <c r="A6" s="158"/>
      <c r="B6" s="159"/>
      <c r="C6" s="160"/>
      <c r="D6" s="161">
        <v>41781</v>
      </c>
      <c r="E6" s="162"/>
      <c r="F6" s="163">
        <v>48949</v>
      </c>
      <c r="G6" s="164"/>
      <c r="H6" s="165"/>
    </row>
    <row r="7" spans="1:8">
      <c r="A7" s="146" t="s">
        <v>546</v>
      </c>
      <c r="B7" s="151"/>
      <c r="C7" s="152"/>
      <c r="D7" s="153">
        <v>92697</v>
      </c>
      <c r="E7" s="154"/>
      <c r="F7" s="155">
        <v>92632</v>
      </c>
      <c r="G7" s="156"/>
      <c r="H7" s="157"/>
    </row>
    <row r="8" spans="1:8">
      <c r="A8" s="158"/>
      <c r="B8" s="159"/>
      <c r="C8" s="160"/>
      <c r="D8" s="161">
        <v>44575</v>
      </c>
      <c r="E8" s="162"/>
      <c r="F8" s="163">
        <v>47978</v>
      </c>
      <c r="G8" s="164"/>
      <c r="H8" s="165"/>
    </row>
    <row r="9" spans="1:8">
      <c r="A9" s="146" t="s">
        <v>547</v>
      </c>
      <c r="B9" s="151"/>
      <c r="C9" s="152"/>
      <c r="D9" s="153">
        <v>86680</v>
      </c>
      <c r="E9" s="154"/>
      <c r="F9" s="155">
        <v>96469</v>
      </c>
      <c r="G9" s="156"/>
      <c r="H9" s="157"/>
    </row>
    <row r="10" spans="1:8">
      <c r="A10" s="158"/>
      <c r="B10" s="159"/>
      <c r="C10" s="160"/>
      <c r="D10" s="161">
        <v>45258</v>
      </c>
      <c r="E10" s="162"/>
      <c r="F10" s="163">
        <v>49775</v>
      </c>
      <c r="G10" s="164"/>
      <c r="H10" s="165"/>
    </row>
    <row r="11" spans="1:8">
      <c r="A11" s="146" t="s">
        <v>548</v>
      </c>
      <c r="B11" s="151"/>
      <c r="C11" s="152"/>
      <c r="D11" s="153">
        <v>97046</v>
      </c>
      <c r="E11" s="154"/>
      <c r="F11" s="155">
        <v>85743</v>
      </c>
      <c r="G11" s="156"/>
      <c r="H11" s="157"/>
    </row>
    <row r="12" spans="1:8">
      <c r="A12" s="158"/>
      <c r="B12" s="159"/>
      <c r="C12" s="166"/>
      <c r="D12" s="161">
        <v>42315</v>
      </c>
      <c r="E12" s="162"/>
      <c r="F12" s="163">
        <v>45231</v>
      </c>
      <c r="G12" s="164"/>
      <c r="H12" s="165"/>
    </row>
    <row r="13" spans="1:8">
      <c r="A13" s="146"/>
      <c r="B13" s="151"/>
      <c r="C13" s="152"/>
      <c r="D13" s="153">
        <v>92910</v>
      </c>
      <c r="E13" s="154"/>
      <c r="F13" s="155">
        <v>90820</v>
      </c>
      <c r="G13" s="167"/>
      <c r="H13" s="157"/>
    </row>
    <row r="14" spans="1:8">
      <c r="A14" s="158"/>
      <c r="B14" s="159"/>
      <c r="C14" s="160"/>
      <c r="D14" s="161">
        <v>41550</v>
      </c>
      <c r="E14" s="162"/>
      <c r="F14" s="163">
        <v>47169</v>
      </c>
      <c r="G14" s="164"/>
      <c r="H14" s="165"/>
    </row>
    <row r="17" spans="1:11">
      <c r="A17" s="142" t="s">
        <v>55</v>
      </c>
    </row>
    <row r="18" spans="1:11">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c r="A19" s="168" t="s">
        <v>56</v>
      </c>
      <c r="B19" s="168">
        <f>ROUND(VALUE(SUBSTITUTE(実質収支比率等に係る経年分析!F$48,"▲","-")),2)</f>
        <v>6.65</v>
      </c>
      <c r="C19" s="168">
        <f>ROUND(VALUE(SUBSTITUTE(実質収支比率等に係る経年分析!G$48,"▲","-")),2)</f>
        <v>5.98</v>
      </c>
      <c r="D19" s="168">
        <f>ROUND(VALUE(SUBSTITUTE(実質収支比率等に係る経年分析!H$48,"▲","-")),2)</f>
        <v>6.79</v>
      </c>
      <c r="E19" s="168">
        <f>ROUND(VALUE(SUBSTITUTE(実質収支比率等に係る経年分析!I$48,"▲","-")),2)</f>
        <v>10.79</v>
      </c>
      <c r="F19" s="168">
        <f>ROUND(VALUE(SUBSTITUTE(実質収支比率等に係る経年分析!J$48,"▲","-")),2)</f>
        <v>12.3</v>
      </c>
    </row>
    <row r="20" spans="1:11">
      <c r="A20" s="168" t="s">
        <v>57</v>
      </c>
      <c r="B20" s="168">
        <f>ROUND(VALUE(SUBSTITUTE(実質収支比率等に係る経年分析!F$47,"▲","-")),2)</f>
        <v>19.510000000000002</v>
      </c>
      <c r="C20" s="168">
        <f>ROUND(VALUE(SUBSTITUTE(実質収支比率等に係る経年分析!G$47,"▲","-")),2)</f>
        <v>20.65</v>
      </c>
      <c r="D20" s="168">
        <f>ROUND(VALUE(SUBSTITUTE(実質収支比率等に係る経年分析!H$47,"▲","-")),2)</f>
        <v>21.21</v>
      </c>
      <c r="E20" s="168">
        <f>ROUND(VALUE(SUBSTITUTE(実質収支比率等に係る経年分析!I$47,"▲","-")),2)</f>
        <v>25.74</v>
      </c>
      <c r="F20" s="168">
        <f>ROUND(VALUE(SUBSTITUTE(実質収支比率等に係る経年分析!J$47,"▲","-")),2)</f>
        <v>37.200000000000003</v>
      </c>
    </row>
    <row r="21" spans="1:11">
      <c r="A21" s="168" t="s">
        <v>58</v>
      </c>
      <c r="B21" s="168">
        <f>IF(ISNUMBER(VALUE(SUBSTITUTE(実質収支比率等に係る経年分析!F$49,"▲","-"))),ROUND(VALUE(SUBSTITUTE(実質収支比率等に係る経年分析!F$49,"▲","-")),2),NA())</f>
        <v>2.33</v>
      </c>
      <c r="C21" s="168">
        <f>IF(ISNUMBER(VALUE(SUBSTITUTE(実質収支比率等に係る経年分析!G$49,"▲","-"))),ROUND(VALUE(SUBSTITUTE(実質収支比率等に係る経年分析!G$49,"▲","-")),2),NA())</f>
        <v>1.19</v>
      </c>
      <c r="D21" s="168">
        <f>IF(ISNUMBER(VALUE(SUBSTITUTE(実質収支比率等に係る経年分析!H$49,"▲","-"))),ROUND(VALUE(SUBSTITUTE(実質収支比率等に係る経年分析!H$49,"▲","-")),2),NA())</f>
        <v>2.81</v>
      </c>
      <c r="E21" s="168">
        <f>IF(ISNUMBER(VALUE(SUBSTITUTE(実質収支比率等に係る経年分析!I$49,"▲","-"))),ROUND(VALUE(SUBSTITUTE(実質収支比率等に係る経年分析!I$49,"▲","-")),2),NA())</f>
        <v>10.37</v>
      </c>
      <c r="F21" s="168">
        <f>IF(ISNUMBER(VALUE(SUBSTITUTE(実質収支比率等に係る経年分析!J$49,"▲","-"))),ROUND(VALUE(SUBSTITUTE(実質収支比率等に係る経年分析!J$49,"▲","-")),2),NA())</f>
        <v>11.71</v>
      </c>
    </row>
    <row r="24" spans="1:11">
      <c r="A24" s="142" t="s">
        <v>59</v>
      </c>
    </row>
    <row r="25" spans="1:11">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c r="A26" s="169"/>
      <c r="B26" s="169" t="s">
        <v>60</v>
      </c>
      <c r="C26" s="169" t="s">
        <v>61</v>
      </c>
      <c r="D26" s="169" t="s">
        <v>60</v>
      </c>
      <c r="E26" s="169" t="s">
        <v>61</v>
      </c>
      <c r="F26" s="169" t="s">
        <v>60</v>
      </c>
      <c r="G26" s="169" t="s">
        <v>61</v>
      </c>
      <c r="H26" s="169" t="s">
        <v>60</v>
      </c>
      <c r="I26" s="169" t="s">
        <v>61</v>
      </c>
      <c r="J26" s="169" t="s">
        <v>60</v>
      </c>
      <c r="K26" s="169" t="s">
        <v>61</v>
      </c>
    </row>
    <row r="27" spans="1:11">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0.06</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0.37</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c r="A30" s="169" t="str">
        <f>IF(連結実質赤字比率に係る赤字・黒字の構成分析!C$40="",NA(),連結実質赤字比率に係る赤字・黒字の構成分析!C$40)</f>
        <v>枕崎市後期高齢者医療特別会計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0.03</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0.03</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0.02</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0.03</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0.05</v>
      </c>
    </row>
    <row r="31" spans="1:11">
      <c r="A31" s="169" t="str">
        <f>IF(連結実質赤字比率に係る赤字・黒字の構成分析!C$39="",NA(),連結実質赤字比率に係る赤字・黒字の構成分析!C$39)</f>
        <v>枕崎市国民健康保険特別会計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0.25</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0.18</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0.17</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0.28999999999999998</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0.12</v>
      </c>
    </row>
    <row r="32" spans="1:11">
      <c r="A32" s="169" t="str">
        <f>IF(連結実質赤字比率に係る赤字・黒字の構成分析!C$38="",NA(),連結実質赤字比率に係る赤字・黒字の構成分析!C$38)</f>
        <v>枕崎市公共下水道事業会計</v>
      </c>
      <c r="B32" s="169" t="e">
        <f>IF(ROUND(VALUE(SUBSTITUTE(連結実質赤字比率に係る赤字・黒字の構成分析!F$38,"▲", "-")), 2) &lt; 0, ABS(ROUND(VALUE(SUBSTITUTE(連結実質赤字比率に係る赤字・黒字の構成分析!F$38,"▲", "-")), 2)), NA())</f>
        <v>#VALUE!</v>
      </c>
      <c r="C32" s="169" t="e">
        <f>IF(ROUND(VALUE(SUBSTITUTE(連結実質赤字比率に係る赤字・黒字の構成分析!F$38,"▲", "-")), 2) &gt;= 0, ABS(ROUND(VALUE(SUBSTITUTE(連結実質赤字比率に係る赤字・黒字の構成分析!F$38,"▲", "-")), 2)), NA())</f>
        <v>#VALUE!</v>
      </c>
      <c r="D32" s="169" t="e">
        <f>IF(ROUND(VALUE(SUBSTITUTE(連結実質赤字比率に係る赤字・黒字の構成分析!G$38,"▲", "-")), 2) &lt; 0, ABS(ROUND(VALUE(SUBSTITUTE(連結実質赤字比率に係る赤字・黒字の構成分析!G$38,"▲", "-")), 2)), NA())</f>
        <v>#VALUE!</v>
      </c>
      <c r="E32" s="169" t="e">
        <f>IF(ROUND(VALUE(SUBSTITUTE(連結実質赤字比率に係る赤字・黒字の構成分析!G$38,"▲", "-")), 2) &gt;= 0, ABS(ROUND(VALUE(SUBSTITUTE(連結実質赤字比率に係る赤字・黒字の構成分析!G$38,"▲", "-")), 2)), NA())</f>
        <v>#VALUE!</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1.0900000000000001</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1.1299999999999999</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0.64</v>
      </c>
    </row>
    <row r="33" spans="1:16">
      <c r="A33" s="169" t="str">
        <f>IF(連結実質赤字比率に係る赤字・黒字の構成分析!C$37="",NA(),連結実質赤字比率に係る赤字・黒字の構成分析!C$37)</f>
        <v>枕崎市介護保険特別会計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2.23</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1.96</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3.03</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2.38</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4.43</v>
      </c>
    </row>
    <row r="34" spans="1:16">
      <c r="A34" s="169" t="str">
        <f>IF(連結実質赤字比率に係る赤字・黒字の構成分析!C$36="",NA(),連結実質赤字比率に係る赤字・黒字の構成分析!C$36)</f>
        <v>枕崎市立病院事業会計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6.66</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6.65</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6.37</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7.32</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8.84</v>
      </c>
    </row>
    <row r="35" spans="1:16">
      <c r="A35" s="169" t="str">
        <f>IF(連結実質赤字比率に係る赤字・黒字の構成分析!C$35="",NA(),連結実質赤字比率に係る赤字・黒字の構成分析!C$35)</f>
        <v>枕崎市水道事業会計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12.59</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12.32</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11.33</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9.74</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9.51</v>
      </c>
    </row>
    <row r="36" spans="1:16">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6.64</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5.97</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6.79</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10.79</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12.29</v>
      </c>
    </row>
    <row r="39" spans="1:16">
      <c r="A39" s="142" t="s">
        <v>62</v>
      </c>
    </row>
    <row r="40" spans="1:16">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c r="A42" s="170" t="s">
        <v>65</v>
      </c>
      <c r="B42" s="170"/>
      <c r="C42" s="170"/>
      <c r="D42" s="170">
        <f>'実質公債費比率（分子）の構造'!K$52</f>
        <v>816</v>
      </c>
      <c r="E42" s="170"/>
      <c r="F42" s="170"/>
      <c r="G42" s="170">
        <f>'実質公債費比率（分子）の構造'!L$52</f>
        <v>845</v>
      </c>
      <c r="H42" s="170"/>
      <c r="I42" s="170"/>
      <c r="J42" s="170">
        <f>'実質公債費比率（分子）の構造'!M$52</f>
        <v>848</v>
      </c>
      <c r="K42" s="170"/>
      <c r="L42" s="170"/>
      <c r="M42" s="170">
        <f>'実質公債費比率（分子）の構造'!N$52</f>
        <v>862</v>
      </c>
      <c r="N42" s="170"/>
      <c r="O42" s="170"/>
      <c r="P42" s="170">
        <f>'実質公債費比率（分子）の構造'!O$52</f>
        <v>903</v>
      </c>
    </row>
    <row r="43" spans="1:16">
      <c r="A43" s="170" t="s">
        <v>66</v>
      </c>
      <c r="B43" s="170">
        <f>'実質公債費比率（分子）の構造'!K$51</f>
        <v>0</v>
      </c>
      <c r="C43" s="170"/>
      <c r="D43" s="170"/>
      <c r="E43" s="170">
        <f>'実質公債費比率（分子）の構造'!L$51</f>
        <v>0</v>
      </c>
      <c r="F43" s="170"/>
      <c r="G43" s="170"/>
      <c r="H43" s="170">
        <f>'実質公債費比率（分子）の構造'!M$51</f>
        <v>0</v>
      </c>
      <c r="I43" s="170"/>
      <c r="J43" s="170"/>
      <c r="K43" s="170" t="str">
        <f>'実質公債費比率（分子）の構造'!N$51</f>
        <v>-</v>
      </c>
      <c r="L43" s="170"/>
      <c r="M43" s="170"/>
      <c r="N43" s="170" t="str">
        <f>'実質公債費比率（分子）の構造'!O$51</f>
        <v>-</v>
      </c>
      <c r="O43" s="170"/>
      <c r="P43" s="170"/>
    </row>
    <row r="44" spans="1:16">
      <c r="A44" s="170" t="s">
        <v>67</v>
      </c>
      <c r="B44" s="170">
        <f>'実質公債費比率（分子）の構造'!K$50</f>
        <v>3</v>
      </c>
      <c r="C44" s="170"/>
      <c r="D44" s="170"/>
      <c r="E44" s="170">
        <f>'実質公債費比率（分子）の構造'!L$50</f>
        <v>2</v>
      </c>
      <c r="F44" s="170"/>
      <c r="G44" s="170"/>
      <c r="H44" s="170">
        <f>'実質公債費比率（分子）の構造'!M$50</f>
        <v>1</v>
      </c>
      <c r="I44" s="170"/>
      <c r="J44" s="170"/>
      <c r="K44" s="170">
        <f>'実質公債費比率（分子）の構造'!N$50</f>
        <v>1</v>
      </c>
      <c r="L44" s="170"/>
      <c r="M44" s="170"/>
      <c r="N44" s="170">
        <f>'実質公債費比率（分子）の構造'!O$50</f>
        <v>1</v>
      </c>
      <c r="O44" s="170"/>
      <c r="P44" s="170"/>
    </row>
    <row r="45" spans="1:16">
      <c r="A45" s="170" t="s">
        <v>68</v>
      </c>
      <c r="B45" s="170" t="str">
        <f>'実質公債費比率（分子）の構造'!K$49</f>
        <v>-</v>
      </c>
      <c r="C45" s="170"/>
      <c r="D45" s="170"/>
      <c r="E45" s="170" t="str">
        <f>'実質公債費比率（分子）の構造'!L$49</f>
        <v>-</v>
      </c>
      <c r="F45" s="170"/>
      <c r="G45" s="170"/>
      <c r="H45" s="170" t="str">
        <f>'実質公債費比率（分子）の構造'!M$49</f>
        <v>-</v>
      </c>
      <c r="I45" s="170"/>
      <c r="J45" s="170"/>
      <c r="K45" s="170" t="str">
        <f>'実質公債費比率（分子）の構造'!N$49</f>
        <v>-</v>
      </c>
      <c r="L45" s="170"/>
      <c r="M45" s="170"/>
      <c r="N45" s="170" t="str">
        <f>'実質公債費比率（分子）の構造'!O$49</f>
        <v>-</v>
      </c>
      <c r="O45" s="170"/>
      <c r="P45" s="170"/>
    </row>
    <row r="46" spans="1:16">
      <c r="A46" s="170" t="s">
        <v>69</v>
      </c>
      <c r="B46" s="170">
        <f>'実質公債費比率（分子）の構造'!K$48</f>
        <v>261</v>
      </c>
      <c r="C46" s="170"/>
      <c r="D46" s="170"/>
      <c r="E46" s="170">
        <f>'実質公債費比率（分子）の構造'!L$48</f>
        <v>264</v>
      </c>
      <c r="F46" s="170"/>
      <c r="G46" s="170"/>
      <c r="H46" s="170">
        <f>'実質公債費比率（分子）の構造'!M$48</f>
        <v>265</v>
      </c>
      <c r="I46" s="170"/>
      <c r="J46" s="170"/>
      <c r="K46" s="170">
        <f>'実質公債費比率（分子）の構造'!N$48</f>
        <v>277</v>
      </c>
      <c r="L46" s="170"/>
      <c r="M46" s="170"/>
      <c r="N46" s="170">
        <f>'実質公債費比率（分子）の構造'!O$48</f>
        <v>269</v>
      </c>
      <c r="O46" s="170"/>
      <c r="P46" s="170"/>
    </row>
    <row r="47" spans="1:16">
      <c r="A47" s="170" t="s">
        <v>14</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c r="A48" s="170" t="s">
        <v>70</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c r="A49" s="170" t="s">
        <v>71</v>
      </c>
      <c r="B49" s="170">
        <f>'実質公債費比率（分子）の構造'!K$45</f>
        <v>1092</v>
      </c>
      <c r="C49" s="170"/>
      <c r="D49" s="170"/>
      <c r="E49" s="170">
        <f>'実質公債費比率（分子）の構造'!L$45</f>
        <v>1063</v>
      </c>
      <c r="F49" s="170"/>
      <c r="G49" s="170"/>
      <c r="H49" s="170">
        <f>'実質公債費比率（分子）の構造'!M$45</f>
        <v>1043</v>
      </c>
      <c r="I49" s="170"/>
      <c r="J49" s="170"/>
      <c r="K49" s="170">
        <f>'実質公債費比率（分子）の構造'!N$45</f>
        <v>1028</v>
      </c>
      <c r="L49" s="170"/>
      <c r="M49" s="170"/>
      <c r="N49" s="170">
        <f>'実質公債費比率（分子）の構造'!O$45</f>
        <v>1062</v>
      </c>
      <c r="O49" s="170"/>
      <c r="P49" s="170"/>
    </row>
    <row r="50" spans="1:16">
      <c r="A50" s="170" t="s">
        <v>72</v>
      </c>
      <c r="B50" s="170" t="e">
        <f>NA()</f>
        <v>#N/A</v>
      </c>
      <c r="C50" s="170">
        <f>IF(ISNUMBER('実質公債費比率（分子）の構造'!K$53),'実質公債費比率（分子）の構造'!K$53,NA())</f>
        <v>540</v>
      </c>
      <c r="D50" s="170" t="e">
        <f>NA()</f>
        <v>#N/A</v>
      </c>
      <c r="E50" s="170" t="e">
        <f>NA()</f>
        <v>#N/A</v>
      </c>
      <c r="F50" s="170">
        <f>IF(ISNUMBER('実質公債費比率（分子）の構造'!L$53),'実質公債費比率（分子）の構造'!L$53,NA())</f>
        <v>484</v>
      </c>
      <c r="G50" s="170" t="e">
        <f>NA()</f>
        <v>#N/A</v>
      </c>
      <c r="H50" s="170" t="e">
        <f>NA()</f>
        <v>#N/A</v>
      </c>
      <c r="I50" s="170">
        <f>IF(ISNUMBER('実質公債費比率（分子）の構造'!M$53),'実質公債費比率（分子）の構造'!M$53,NA())</f>
        <v>461</v>
      </c>
      <c r="J50" s="170" t="e">
        <f>NA()</f>
        <v>#N/A</v>
      </c>
      <c r="K50" s="170" t="e">
        <f>NA()</f>
        <v>#N/A</v>
      </c>
      <c r="L50" s="170">
        <f>IF(ISNUMBER('実質公債費比率（分子）の構造'!N$53),'実質公債費比率（分子）の構造'!N$53,NA())</f>
        <v>444</v>
      </c>
      <c r="M50" s="170" t="e">
        <f>NA()</f>
        <v>#N/A</v>
      </c>
      <c r="N50" s="170" t="e">
        <f>NA()</f>
        <v>#N/A</v>
      </c>
      <c r="O50" s="170">
        <f>IF(ISNUMBER('実質公債費比率（分子）の構造'!O$53),'実質公債費比率（分子）の構造'!O$53,NA())</f>
        <v>429</v>
      </c>
      <c r="P50" s="170" t="e">
        <f>NA()</f>
        <v>#N/A</v>
      </c>
    </row>
    <row r="53" spans="1:16">
      <c r="A53" s="142" t="s">
        <v>73</v>
      </c>
    </row>
    <row r="54" spans="1:16">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c r="A55" s="169"/>
      <c r="B55" s="169" t="s">
        <v>74</v>
      </c>
      <c r="C55" s="169"/>
      <c r="D55" s="169" t="s">
        <v>75</v>
      </c>
      <c r="E55" s="169" t="s">
        <v>74</v>
      </c>
      <c r="F55" s="169"/>
      <c r="G55" s="169" t="s">
        <v>75</v>
      </c>
      <c r="H55" s="169" t="s">
        <v>74</v>
      </c>
      <c r="I55" s="169"/>
      <c r="J55" s="169" t="s">
        <v>75</v>
      </c>
      <c r="K55" s="169" t="s">
        <v>74</v>
      </c>
      <c r="L55" s="169"/>
      <c r="M55" s="169" t="s">
        <v>75</v>
      </c>
      <c r="N55" s="169" t="s">
        <v>74</v>
      </c>
      <c r="O55" s="169"/>
      <c r="P55" s="169" t="s">
        <v>75</v>
      </c>
    </row>
    <row r="56" spans="1:16">
      <c r="A56" s="169" t="s">
        <v>45</v>
      </c>
      <c r="B56" s="169"/>
      <c r="C56" s="169"/>
      <c r="D56" s="169">
        <f>'将来負担比率（分子）の構造'!I$52</f>
        <v>9157</v>
      </c>
      <c r="E56" s="169"/>
      <c r="F56" s="169"/>
      <c r="G56" s="169">
        <f>'将来負担比率（分子）の構造'!J$52</f>
        <v>9539</v>
      </c>
      <c r="H56" s="169"/>
      <c r="I56" s="169"/>
      <c r="J56" s="169">
        <f>'将来負担比率（分子）の構造'!K$52</f>
        <v>9704</v>
      </c>
      <c r="K56" s="169"/>
      <c r="L56" s="169"/>
      <c r="M56" s="169">
        <f>'将来負担比率（分子）の構造'!L$52</f>
        <v>9746</v>
      </c>
      <c r="N56" s="169"/>
      <c r="O56" s="169"/>
      <c r="P56" s="169">
        <f>'将来負担比率（分子）の構造'!M$52</f>
        <v>9772</v>
      </c>
    </row>
    <row r="57" spans="1:16">
      <c r="A57" s="169" t="s">
        <v>44</v>
      </c>
      <c r="B57" s="169"/>
      <c r="C57" s="169"/>
      <c r="D57" s="169">
        <f>'将来負担比率（分子）の構造'!I$51</f>
        <v>694</v>
      </c>
      <c r="E57" s="169"/>
      <c r="F57" s="169"/>
      <c r="G57" s="169">
        <f>'将来負担比率（分子）の構造'!J$51</f>
        <v>693</v>
      </c>
      <c r="H57" s="169"/>
      <c r="I57" s="169"/>
      <c r="J57" s="169">
        <f>'将来負担比率（分子）の構造'!K$51</f>
        <v>662</v>
      </c>
      <c r="K57" s="169"/>
      <c r="L57" s="169"/>
      <c r="M57" s="169">
        <f>'将来負担比率（分子）の構造'!L$51</f>
        <v>618</v>
      </c>
      <c r="N57" s="169"/>
      <c r="O57" s="169"/>
      <c r="P57" s="169">
        <f>'将来負担比率（分子）の構造'!M$51</f>
        <v>600</v>
      </c>
    </row>
    <row r="58" spans="1:16">
      <c r="A58" s="169" t="s">
        <v>43</v>
      </c>
      <c r="B58" s="169"/>
      <c r="C58" s="169"/>
      <c r="D58" s="169">
        <f>'将来負担比率（分子）の構造'!I$50</f>
        <v>2718</v>
      </c>
      <c r="E58" s="169"/>
      <c r="F58" s="169"/>
      <c r="G58" s="169">
        <f>'将来負担比率（分子）の構造'!J$50</f>
        <v>4004</v>
      </c>
      <c r="H58" s="169"/>
      <c r="I58" s="169"/>
      <c r="J58" s="169">
        <f>'将来負担比率（分子）の構造'!K$50</f>
        <v>5348</v>
      </c>
      <c r="K58" s="169"/>
      <c r="L58" s="169"/>
      <c r="M58" s="169">
        <f>'将来負担比率（分子）の構造'!L$50</f>
        <v>6859</v>
      </c>
      <c r="N58" s="169"/>
      <c r="O58" s="169"/>
      <c r="P58" s="169">
        <f>'将来負担比率（分子）の構造'!M$50</f>
        <v>7440</v>
      </c>
    </row>
    <row r="59" spans="1:16">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c r="A61" s="169" t="s">
        <v>38</v>
      </c>
      <c r="B61" s="169">
        <f>'将来負担比率（分子）の構造'!I$46</f>
        <v>53</v>
      </c>
      <c r="C61" s="169"/>
      <c r="D61" s="169"/>
      <c r="E61" s="169">
        <f>'将来負担比率（分子）の構造'!J$46</f>
        <v>65</v>
      </c>
      <c r="F61" s="169"/>
      <c r="G61" s="169"/>
      <c r="H61" s="169">
        <f>'将来負担比率（分子）の構造'!K$46</f>
        <v>59</v>
      </c>
      <c r="I61" s="169"/>
      <c r="J61" s="169"/>
      <c r="K61" s="169">
        <f>'将来負担比率（分子）の構造'!L$46</f>
        <v>90</v>
      </c>
      <c r="L61" s="169"/>
      <c r="M61" s="169"/>
      <c r="N61" s="169">
        <f>'将来負担比率（分子）の構造'!M$46</f>
        <v>30</v>
      </c>
      <c r="O61" s="169"/>
      <c r="P61" s="169"/>
    </row>
    <row r="62" spans="1:16">
      <c r="A62" s="169" t="s">
        <v>37</v>
      </c>
      <c r="B62" s="169">
        <f>'将来負担比率（分子）の構造'!I$45</f>
        <v>2950</v>
      </c>
      <c r="C62" s="169"/>
      <c r="D62" s="169"/>
      <c r="E62" s="169">
        <f>'将来負担比率（分子）の構造'!J$45</f>
        <v>2841</v>
      </c>
      <c r="F62" s="169"/>
      <c r="G62" s="169"/>
      <c r="H62" s="169">
        <f>'将来負担比率（分子）の構造'!K$45</f>
        <v>2753</v>
      </c>
      <c r="I62" s="169"/>
      <c r="J62" s="169"/>
      <c r="K62" s="169">
        <f>'将来負担比率（分子）の構造'!L$45</f>
        <v>2362</v>
      </c>
      <c r="L62" s="169"/>
      <c r="M62" s="169"/>
      <c r="N62" s="169">
        <f>'将来負担比率（分子）の構造'!M$45</f>
        <v>2216</v>
      </c>
      <c r="O62" s="169"/>
      <c r="P62" s="169"/>
    </row>
    <row r="63" spans="1:16">
      <c r="A63" s="169" t="s">
        <v>36</v>
      </c>
      <c r="B63" s="169" t="str">
        <f>'将来負担比率（分子）の構造'!I$44</f>
        <v>-</v>
      </c>
      <c r="C63" s="169"/>
      <c r="D63" s="169"/>
      <c r="E63" s="169" t="str">
        <f>'将来負担比率（分子）の構造'!J$44</f>
        <v>-</v>
      </c>
      <c r="F63" s="169"/>
      <c r="G63" s="169"/>
      <c r="H63" s="169" t="str">
        <f>'将来負担比率（分子）の構造'!K$44</f>
        <v>-</v>
      </c>
      <c r="I63" s="169"/>
      <c r="J63" s="169"/>
      <c r="K63" s="169" t="str">
        <f>'将来負担比率（分子）の構造'!L$44</f>
        <v>-</v>
      </c>
      <c r="L63" s="169"/>
      <c r="M63" s="169"/>
      <c r="N63" s="169" t="str">
        <f>'将来負担比率（分子）の構造'!M$44</f>
        <v>-</v>
      </c>
      <c r="O63" s="169"/>
      <c r="P63" s="169"/>
    </row>
    <row r="64" spans="1:16">
      <c r="A64" s="169" t="s">
        <v>35</v>
      </c>
      <c r="B64" s="169">
        <f>'将来負担比率（分子）の構造'!I$43</f>
        <v>3150</v>
      </c>
      <c r="C64" s="169"/>
      <c r="D64" s="169"/>
      <c r="E64" s="169">
        <f>'将来負担比率（分子）の構造'!J$43</f>
        <v>3293</v>
      </c>
      <c r="F64" s="169"/>
      <c r="G64" s="169"/>
      <c r="H64" s="169">
        <f>'将来負担比率（分子）の構造'!K$43</f>
        <v>3199</v>
      </c>
      <c r="I64" s="169"/>
      <c r="J64" s="169"/>
      <c r="K64" s="169">
        <f>'将来負担比率（分子）の構造'!L$43</f>
        <v>2905</v>
      </c>
      <c r="L64" s="169"/>
      <c r="M64" s="169"/>
      <c r="N64" s="169">
        <f>'将来負担比率（分子）の構造'!M$43</f>
        <v>2522</v>
      </c>
      <c r="O64" s="169"/>
      <c r="P64" s="169"/>
    </row>
    <row r="65" spans="1:16">
      <c r="A65" s="169" t="s">
        <v>34</v>
      </c>
      <c r="B65" s="169">
        <f>'将来負担比率（分子）の構造'!I$42</f>
        <v>7</v>
      </c>
      <c r="C65" s="169"/>
      <c r="D65" s="169"/>
      <c r="E65" s="169">
        <f>'将来負担比率（分子）の構造'!J$42</f>
        <v>4</v>
      </c>
      <c r="F65" s="169"/>
      <c r="G65" s="169"/>
      <c r="H65" s="169">
        <f>'将来負担比率（分子）の構造'!K$42</f>
        <v>3</v>
      </c>
      <c r="I65" s="169"/>
      <c r="J65" s="169"/>
      <c r="K65" s="169">
        <f>'将来負担比率（分子）の構造'!L$42</f>
        <v>1</v>
      </c>
      <c r="L65" s="169"/>
      <c r="M65" s="169"/>
      <c r="N65" s="169" t="str">
        <f>'将来負担比率（分子）の構造'!M$42</f>
        <v>-</v>
      </c>
      <c r="O65" s="169"/>
      <c r="P65" s="169"/>
    </row>
    <row r="66" spans="1:16">
      <c r="A66" s="169" t="s">
        <v>33</v>
      </c>
      <c r="B66" s="169">
        <f>'将来負担比率（分子）の構造'!I$41</f>
        <v>10637</v>
      </c>
      <c r="C66" s="169"/>
      <c r="D66" s="169"/>
      <c r="E66" s="169">
        <f>'将来負担比率（分子）の構造'!J$41</f>
        <v>11002</v>
      </c>
      <c r="F66" s="169"/>
      <c r="G66" s="169"/>
      <c r="H66" s="169">
        <f>'将来負担比率（分子）の構造'!K$41</f>
        <v>11200</v>
      </c>
      <c r="I66" s="169"/>
      <c r="J66" s="169"/>
      <c r="K66" s="169">
        <f>'将来負担比率（分子）の構造'!L$41</f>
        <v>11212</v>
      </c>
      <c r="L66" s="169"/>
      <c r="M66" s="169"/>
      <c r="N66" s="169">
        <f>'将来負担比率（分子）の構造'!M$41</f>
        <v>11357</v>
      </c>
      <c r="O66" s="169"/>
      <c r="P66" s="169"/>
    </row>
    <row r="67" spans="1:16">
      <c r="A67" s="169" t="s">
        <v>76</v>
      </c>
      <c r="B67" s="169" t="e">
        <f>NA()</f>
        <v>#N/A</v>
      </c>
      <c r="C67" s="169">
        <f>IF(ISNUMBER('将来負担比率（分子）の構造'!I$53), IF('将来負担比率（分子）の構造'!I$53 &lt; 0, 0, '将来負担比率（分子）の構造'!I$53), NA())</f>
        <v>4229</v>
      </c>
      <c r="D67" s="169" t="e">
        <f>NA()</f>
        <v>#N/A</v>
      </c>
      <c r="E67" s="169" t="e">
        <f>NA()</f>
        <v>#N/A</v>
      </c>
      <c r="F67" s="169">
        <f>IF(ISNUMBER('将来負担比率（分子）の構造'!J$53), IF('将来負担比率（分子）の構造'!J$53 &lt; 0, 0, '将来負担比率（分子）の構造'!J$53), NA())</f>
        <v>2969</v>
      </c>
      <c r="G67" s="169" t="e">
        <f>NA()</f>
        <v>#N/A</v>
      </c>
      <c r="H67" s="169" t="e">
        <f>NA()</f>
        <v>#N/A</v>
      </c>
      <c r="I67" s="169">
        <f>IF(ISNUMBER('将来負担比率（分子）の構造'!K$53), IF('将来負担比率（分子）の構造'!K$53 &lt; 0, 0, '将来負担比率（分子）の構造'!K$53), NA())</f>
        <v>1500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c r="A70" s="171" t="s">
        <v>77</v>
      </c>
      <c r="B70" s="171"/>
      <c r="C70" s="171"/>
      <c r="D70" s="171"/>
      <c r="E70" s="171"/>
      <c r="F70" s="171"/>
    </row>
    <row r="71" spans="1:16">
      <c r="A71" s="172"/>
      <c r="B71" s="172" t="str">
        <f>基金残高に係る経年分析!F54</f>
        <v>R02</v>
      </c>
      <c r="C71" s="172" t="str">
        <f>基金残高に係る経年分析!G54</f>
        <v>R03</v>
      </c>
      <c r="D71" s="172" t="str">
        <f>基金残高に係る経年分析!H54</f>
        <v>R04</v>
      </c>
    </row>
    <row r="72" spans="1:16">
      <c r="A72" s="172" t="s">
        <v>78</v>
      </c>
      <c r="B72" s="173">
        <f>基金残高に係る経年分析!F55</f>
        <v>1314</v>
      </c>
      <c r="C72" s="173">
        <f>基金残高に係る経年分析!G55</f>
        <v>1693</v>
      </c>
      <c r="D72" s="173">
        <f>基金残高に係る経年分析!H55</f>
        <v>2366</v>
      </c>
    </row>
    <row r="73" spans="1:16">
      <c r="A73" s="172" t="s">
        <v>79</v>
      </c>
      <c r="B73" s="173">
        <f>基金残高に係る経年分析!F56</f>
        <v>338</v>
      </c>
      <c r="C73" s="173">
        <f>基金残高に係る経年分析!G56</f>
        <v>342</v>
      </c>
      <c r="D73" s="173">
        <f>基金残高に係る経年分析!H56</f>
        <v>342</v>
      </c>
    </row>
    <row r="74" spans="1:16">
      <c r="A74" s="172" t="s">
        <v>80</v>
      </c>
      <c r="B74" s="173">
        <f>基金残高に係る経年分析!F57</f>
        <v>3257</v>
      </c>
      <c r="C74" s="173">
        <f>基金残高に係る経年分析!G57</f>
        <v>4333</v>
      </c>
      <c r="D74" s="173">
        <f>基金残高に係る経年分析!H57</f>
        <v>4239</v>
      </c>
    </row>
  </sheetData>
  <sheetProtection algorithmName="SHA-512" hashValue="PqyBGohFLgnlRUOnQp+C2G0ad9I359pJtb6ZI9/7K3hlGP0tB00a+DNINF/GpXJFEa5zLu+MCTMxLAM7pSnxlA==" saltValue="/W3KrCnFri8zZ85kJCzEQ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218</v>
      </c>
      <c r="DI1" s="590"/>
      <c r="DJ1" s="590"/>
      <c r="DK1" s="590"/>
      <c r="DL1" s="590"/>
      <c r="DM1" s="590"/>
      <c r="DN1" s="591"/>
      <c r="DO1" s="208"/>
      <c r="DP1" s="589" t="s">
        <v>219</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c r="B2" s="209" t="s">
        <v>220</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c r="B3" s="592" t="s">
        <v>221</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222</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223</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c r="B4" s="592" t="s">
        <v>1</v>
      </c>
      <c r="C4" s="593"/>
      <c r="D4" s="593"/>
      <c r="E4" s="593"/>
      <c r="F4" s="593"/>
      <c r="G4" s="593"/>
      <c r="H4" s="593"/>
      <c r="I4" s="593"/>
      <c r="J4" s="593"/>
      <c r="K4" s="593"/>
      <c r="L4" s="593"/>
      <c r="M4" s="593"/>
      <c r="N4" s="593"/>
      <c r="O4" s="593"/>
      <c r="P4" s="593"/>
      <c r="Q4" s="594"/>
      <c r="R4" s="592" t="s">
        <v>224</v>
      </c>
      <c r="S4" s="593"/>
      <c r="T4" s="593"/>
      <c r="U4" s="593"/>
      <c r="V4" s="593"/>
      <c r="W4" s="593"/>
      <c r="X4" s="593"/>
      <c r="Y4" s="594"/>
      <c r="Z4" s="592" t="s">
        <v>225</v>
      </c>
      <c r="AA4" s="593"/>
      <c r="AB4" s="593"/>
      <c r="AC4" s="594"/>
      <c r="AD4" s="592" t="s">
        <v>226</v>
      </c>
      <c r="AE4" s="593"/>
      <c r="AF4" s="593"/>
      <c r="AG4" s="593"/>
      <c r="AH4" s="593"/>
      <c r="AI4" s="593"/>
      <c r="AJ4" s="593"/>
      <c r="AK4" s="594"/>
      <c r="AL4" s="592" t="s">
        <v>225</v>
      </c>
      <c r="AM4" s="593"/>
      <c r="AN4" s="593"/>
      <c r="AO4" s="594"/>
      <c r="AP4" s="595" t="s">
        <v>227</v>
      </c>
      <c r="AQ4" s="595"/>
      <c r="AR4" s="595"/>
      <c r="AS4" s="595"/>
      <c r="AT4" s="595"/>
      <c r="AU4" s="595"/>
      <c r="AV4" s="595"/>
      <c r="AW4" s="595"/>
      <c r="AX4" s="595"/>
      <c r="AY4" s="595"/>
      <c r="AZ4" s="595"/>
      <c r="BA4" s="595"/>
      <c r="BB4" s="595"/>
      <c r="BC4" s="595"/>
      <c r="BD4" s="595"/>
      <c r="BE4" s="595"/>
      <c r="BF4" s="595"/>
      <c r="BG4" s="595" t="s">
        <v>228</v>
      </c>
      <c r="BH4" s="595"/>
      <c r="BI4" s="595"/>
      <c r="BJ4" s="595"/>
      <c r="BK4" s="595"/>
      <c r="BL4" s="595"/>
      <c r="BM4" s="595"/>
      <c r="BN4" s="595"/>
      <c r="BO4" s="595" t="s">
        <v>225</v>
      </c>
      <c r="BP4" s="595"/>
      <c r="BQ4" s="595"/>
      <c r="BR4" s="595"/>
      <c r="BS4" s="595" t="s">
        <v>229</v>
      </c>
      <c r="BT4" s="595"/>
      <c r="BU4" s="595"/>
      <c r="BV4" s="595"/>
      <c r="BW4" s="595"/>
      <c r="BX4" s="595"/>
      <c r="BY4" s="595"/>
      <c r="BZ4" s="595"/>
      <c r="CA4" s="595"/>
      <c r="CB4" s="595"/>
      <c r="CD4" s="592" t="s">
        <v>230</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c r="B5" s="596" t="s">
        <v>231</v>
      </c>
      <c r="C5" s="597"/>
      <c r="D5" s="597"/>
      <c r="E5" s="597"/>
      <c r="F5" s="597"/>
      <c r="G5" s="597"/>
      <c r="H5" s="597"/>
      <c r="I5" s="597"/>
      <c r="J5" s="597"/>
      <c r="K5" s="597"/>
      <c r="L5" s="597"/>
      <c r="M5" s="597"/>
      <c r="N5" s="597"/>
      <c r="O5" s="597"/>
      <c r="P5" s="597"/>
      <c r="Q5" s="598"/>
      <c r="R5" s="599">
        <v>2183094</v>
      </c>
      <c r="S5" s="600"/>
      <c r="T5" s="600"/>
      <c r="U5" s="600"/>
      <c r="V5" s="600"/>
      <c r="W5" s="600"/>
      <c r="X5" s="600"/>
      <c r="Y5" s="601"/>
      <c r="Z5" s="602">
        <v>13.8</v>
      </c>
      <c r="AA5" s="602"/>
      <c r="AB5" s="602"/>
      <c r="AC5" s="602"/>
      <c r="AD5" s="603">
        <v>2183094</v>
      </c>
      <c r="AE5" s="603"/>
      <c r="AF5" s="603"/>
      <c r="AG5" s="603"/>
      <c r="AH5" s="603"/>
      <c r="AI5" s="603"/>
      <c r="AJ5" s="603"/>
      <c r="AK5" s="603"/>
      <c r="AL5" s="604">
        <v>34.4</v>
      </c>
      <c r="AM5" s="605"/>
      <c r="AN5" s="605"/>
      <c r="AO5" s="606"/>
      <c r="AP5" s="596" t="s">
        <v>232</v>
      </c>
      <c r="AQ5" s="597"/>
      <c r="AR5" s="597"/>
      <c r="AS5" s="597"/>
      <c r="AT5" s="597"/>
      <c r="AU5" s="597"/>
      <c r="AV5" s="597"/>
      <c r="AW5" s="597"/>
      <c r="AX5" s="597"/>
      <c r="AY5" s="597"/>
      <c r="AZ5" s="597"/>
      <c r="BA5" s="597"/>
      <c r="BB5" s="597"/>
      <c r="BC5" s="597"/>
      <c r="BD5" s="597"/>
      <c r="BE5" s="597"/>
      <c r="BF5" s="598"/>
      <c r="BG5" s="610">
        <v>2183094</v>
      </c>
      <c r="BH5" s="611"/>
      <c r="BI5" s="611"/>
      <c r="BJ5" s="611"/>
      <c r="BK5" s="611"/>
      <c r="BL5" s="611"/>
      <c r="BM5" s="611"/>
      <c r="BN5" s="612"/>
      <c r="BO5" s="613">
        <v>100</v>
      </c>
      <c r="BP5" s="613"/>
      <c r="BQ5" s="613"/>
      <c r="BR5" s="613"/>
      <c r="BS5" s="614">
        <v>14852</v>
      </c>
      <c r="BT5" s="614"/>
      <c r="BU5" s="614"/>
      <c r="BV5" s="614"/>
      <c r="BW5" s="614"/>
      <c r="BX5" s="614"/>
      <c r="BY5" s="614"/>
      <c r="BZ5" s="614"/>
      <c r="CA5" s="614"/>
      <c r="CB5" s="618"/>
      <c r="CD5" s="592" t="s">
        <v>227</v>
      </c>
      <c r="CE5" s="593"/>
      <c r="CF5" s="593"/>
      <c r="CG5" s="593"/>
      <c r="CH5" s="593"/>
      <c r="CI5" s="593"/>
      <c r="CJ5" s="593"/>
      <c r="CK5" s="593"/>
      <c r="CL5" s="593"/>
      <c r="CM5" s="593"/>
      <c r="CN5" s="593"/>
      <c r="CO5" s="593"/>
      <c r="CP5" s="593"/>
      <c r="CQ5" s="594"/>
      <c r="CR5" s="592" t="s">
        <v>233</v>
      </c>
      <c r="CS5" s="593"/>
      <c r="CT5" s="593"/>
      <c r="CU5" s="593"/>
      <c r="CV5" s="593"/>
      <c r="CW5" s="593"/>
      <c r="CX5" s="593"/>
      <c r="CY5" s="594"/>
      <c r="CZ5" s="592" t="s">
        <v>225</v>
      </c>
      <c r="DA5" s="593"/>
      <c r="DB5" s="593"/>
      <c r="DC5" s="594"/>
      <c r="DD5" s="592" t="s">
        <v>234</v>
      </c>
      <c r="DE5" s="593"/>
      <c r="DF5" s="593"/>
      <c r="DG5" s="593"/>
      <c r="DH5" s="593"/>
      <c r="DI5" s="593"/>
      <c r="DJ5" s="593"/>
      <c r="DK5" s="593"/>
      <c r="DL5" s="593"/>
      <c r="DM5" s="593"/>
      <c r="DN5" s="593"/>
      <c r="DO5" s="593"/>
      <c r="DP5" s="594"/>
      <c r="DQ5" s="592" t="s">
        <v>235</v>
      </c>
      <c r="DR5" s="593"/>
      <c r="DS5" s="593"/>
      <c r="DT5" s="593"/>
      <c r="DU5" s="593"/>
      <c r="DV5" s="593"/>
      <c r="DW5" s="593"/>
      <c r="DX5" s="593"/>
      <c r="DY5" s="593"/>
      <c r="DZ5" s="593"/>
      <c r="EA5" s="593"/>
      <c r="EB5" s="593"/>
      <c r="EC5" s="594"/>
    </row>
    <row r="6" spans="2:143" ht="11.25" customHeight="1">
      <c r="B6" s="607" t="s">
        <v>236</v>
      </c>
      <c r="C6" s="608"/>
      <c r="D6" s="608"/>
      <c r="E6" s="608"/>
      <c r="F6" s="608"/>
      <c r="G6" s="608"/>
      <c r="H6" s="608"/>
      <c r="I6" s="608"/>
      <c r="J6" s="608"/>
      <c r="K6" s="608"/>
      <c r="L6" s="608"/>
      <c r="M6" s="608"/>
      <c r="N6" s="608"/>
      <c r="O6" s="608"/>
      <c r="P6" s="608"/>
      <c r="Q6" s="609"/>
      <c r="R6" s="610">
        <v>130261</v>
      </c>
      <c r="S6" s="611"/>
      <c r="T6" s="611"/>
      <c r="U6" s="611"/>
      <c r="V6" s="611"/>
      <c r="W6" s="611"/>
      <c r="X6" s="611"/>
      <c r="Y6" s="612"/>
      <c r="Z6" s="613">
        <v>0.8</v>
      </c>
      <c r="AA6" s="613"/>
      <c r="AB6" s="613"/>
      <c r="AC6" s="613"/>
      <c r="AD6" s="614">
        <v>130261</v>
      </c>
      <c r="AE6" s="614"/>
      <c r="AF6" s="614"/>
      <c r="AG6" s="614"/>
      <c r="AH6" s="614"/>
      <c r="AI6" s="614"/>
      <c r="AJ6" s="614"/>
      <c r="AK6" s="614"/>
      <c r="AL6" s="615">
        <v>2.1</v>
      </c>
      <c r="AM6" s="616"/>
      <c r="AN6" s="616"/>
      <c r="AO6" s="617"/>
      <c r="AP6" s="607" t="s">
        <v>237</v>
      </c>
      <c r="AQ6" s="608"/>
      <c r="AR6" s="608"/>
      <c r="AS6" s="608"/>
      <c r="AT6" s="608"/>
      <c r="AU6" s="608"/>
      <c r="AV6" s="608"/>
      <c r="AW6" s="608"/>
      <c r="AX6" s="608"/>
      <c r="AY6" s="608"/>
      <c r="AZ6" s="608"/>
      <c r="BA6" s="608"/>
      <c r="BB6" s="608"/>
      <c r="BC6" s="608"/>
      <c r="BD6" s="608"/>
      <c r="BE6" s="608"/>
      <c r="BF6" s="609"/>
      <c r="BG6" s="610">
        <v>2183094</v>
      </c>
      <c r="BH6" s="611"/>
      <c r="BI6" s="611"/>
      <c r="BJ6" s="611"/>
      <c r="BK6" s="611"/>
      <c r="BL6" s="611"/>
      <c r="BM6" s="611"/>
      <c r="BN6" s="612"/>
      <c r="BO6" s="613">
        <v>100</v>
      </c>
      <c r="BP6" s="613"/>
      <c r="BQ6" s="613"/>
      <c r="BR6" s="613"/>
      <c r="BS6" s="614">
        <v>14852</v>
      </c>
      <c r="BT6" s="614"/>
      <c r="BU6" s="614"/>
      <c r="BV6" s="614"/>
      <c r="BW6" s="614"/>
      <c r="BX6" s="614"/>
      <c r="BY6" s="614"/>
      <c r="BZ6" s="614"/>
      <c r="CA6" s="614"/>
      <c r="CB6" s="618"/>
      <c r="CD6" s="596" t="s">
        <v>238</v>
      </c>
      <c r="CE6" s="597"/>
      <c r="CF6" s="597"/>
      <c r="CG6" s="597"/>
      <c r="CH6" s="597"/>
      <c r="CI6" s="597"/>
      <c r="CJ6" s="597"/>
      <c r="CK6" s="597"/>
      <c r="CL6" s="597"/>
      <c r="CM6" s="597"/>
      <c r="CN6" s="597"/>
      <c r="CO6" s="597"/>
      <c r="CP6" s="597"/>
      <c r="CQ6" s="598"/>
      <c r="CR6" s="610">
        <v>119806</v>
      </c>
      <c r="CS6" s="611"/>
      <c r="CT6" s="611"/>
      <c r="CU6" s="611"/>
      <c r="CV6" s="611"/>
      <c r="CW6" s="611"/>
      <c r="CX6" s="611"/>
      <c r="CY6" s="612"/>
      <c r="CZ6" s="604">
        <v>0.8</v>
      </c>
      <c r="DA6" s="605"/>
      <c r="DB6" s="605"/>
      <c r="DC6" s="621"/>
      <c r="DD6" s="619" t="s">
        <v>239</v>
      </c>
      <c r="DE6" s="611"/>
      <c r="DF6" s="611"/>
      <c r="DG6" s="611"/>
      <c r="DH6" s="611"/>
      <c r="DI6" s="611"/>
      <c r="DJ6" s="611"/>
      <c r="DK6" s="611"/>
      <c r="DL6" s="611"/>
      <c r="DM6" s="611"/>
      <c r="DN6" s="611"/>
      <c r="DO6" s="611"/>
      <c r="DP6" s="612"/>
      <c r="DQ6" s="619">
        <v>116506</v>
      </c>
      <c r="DR6" s="611"/>
      <c r="DS6" s="611"/>
      <c r="DT6" s="611"/>
      <c r="DU6" s="611"/>
      <c r="DV6" s="611"/>
      <c r="DW6" s="611"/>
      <c r="DX6" s="611"/>
      <c r="DY6" s="611"/>
      <c r="DZ6" s="611"/>
      <c r="EA6" s="611"/>
      <c r="EB6" s="611"/>
      <c r="EC6" s="620"/>
    </row>
    <row r="7" spans="2:143" ht="11.25" customHeight="1">
      <c r="B7" s="607" t="s">
        <v>240</v>
      </c>
      <c r="C7" s="608"/>
      <c r="D7" s="608"/>
      <c r="E7" s="608"/>
      <c r="F7" s="608"/>
      <c r="G7" s="608"/>
      <c r="H7" s="608"/>
      <c r="I7" s="608"/>
      <c r="J7" s="608"/>
      <c r="K7" s="608"/>
      <c r="L7" s="608"/>
      <c r="M7" s="608"/>
      <c r="N7" s="608"/>
      <c r="O7" s="608"/>
      <c r="P7" s="608"/>
      <c r="Q7" s="609"/>
      <c r="R7" s="610">
        <v>563</v>
      </c>
      <c r="S7" s="611"/>
      <c r="T7" s="611"/>
      <c r="U7" s="611"/>
      <c r="V7" s="611"/>
      <c r="W7" s="611"/>
      <c r="X7" s="611"/>
      <c r="Y7" s="612"/>
      <c r="Z7" s="613">
        <v>0</v>
      </c>
      <c r="AA7" s="613"/>
      <c r="AB7" s="613"/>
      <c r="AC7" s="613"/>
      <c r="AD7" s="614">
        <v>563</v>
      </c>
      <c r="AE7" s="614"/>
      <c r="AF7" s="614"/>
      <c r="AG7" s="614"/>
      <c r="AH7" s="614"/>
      <c r="AI7" s="614"/>
      <c r="AJ7" s="614"/>
      <c r="AK7" s="614"/>
      <c r="AL7" s="615">
        <v>0</v>
      </c>
      <c r="AM7" s="616"/>
      <c r="AN7" s="616"/>
      <c r="AO7" s="617"/>
      <c r="AP7" s="607" t="s">
        <v>241</v>
      </c>
      <c r="AQ7" s="608"/>
      <c r="AR7" s="608"/>
      <c r="AS7" s="608"/>
      <c r="AT7" s="608"/>
      <c r="AU7" s="608"/>
      <c r="AV7" s="608"/>
      <c r="AW7" s="608"/>
      <c r="AX7" s="608"/>
      <c r="AY7" s="608"/>
      <c r="AZ7" s="608"/>
      <c r="BA7" s="608"/>
      <c r="BB7" s="608"/>
      <c r="BC7" s="608"/>
      <c r="BD7" s="608"/>
      <c r="BE7" s="608"/>
      <c r="BF7" s="609"/>
      <c r="BG7" s="610">
        <v>803936</v>
      </c>
      <c r="BH7" s="611"/>
      <c r="BI7" s="611"/>
      <c r="BJ7" s="611"/>
      <c r="BK7" s="611"/>
      <c r="BL7" s="611"/>
      <c r="BM7" s="611"/>
      <c r="BN7" s="612"/>
      <c r="BO7" s="613">
        <v>36.799999999999997</v>
      </c>
      <c r="BP7" s="613"/>
      <c r="BQ7" s="613"/>
      <c r="BR7" s="613"/>
      <c r="BS7" s="614">
        <v>14852</v>
      </c>
      <c r="BT7" s="614"/>
      <c r="BU7" s="614"/>
      <c r="BV7" s="614"/>
      <c r="BW7" s="614"/>
      <c r="BX7" s="614"/>
      <c r="BY7" s="614"/>
      <c r="BZ7" s="614"/>
      <c r="CA7" s="614"/>
      <c r="CB7" s="618"/>
      <c r="CD7" s="607" t="s">
        <v>242</v>
      </c>
      <c r="CE7" s="608"/>
      <c r="CF7" s="608"/>
      <c r="CG7" s="608"/>
      <c r="CH7" s="608"/>
      <c r="CI7" s="608"/>
      <c r="CJ7" s="608"/>
      <c r="CK7" s="608"/>
      <c r="CL7" s="608"/>
      <c r="CM7" s="608"/>
      <c r="CN7" s="608"/>
      <c r="CO7" s="608"/>
      <c r="CP7" s="608"/>
      <c r="CQ7" s="609"/>
      <c r="CR7" s="610">
        <v>4041886</v>
      </c>
      <c r="CS7" s="611"/>
      <c r="CT7" s="611"/>
      <c r="CU7" s="611"/>
      <c r="CV7" s="611"/>
      <c r="CW7" s="611"/>
      <c r="CX7" s="611"/>
      <c r="CY7" s="612"/>
      <c r="CZ7" s="613">
        <v>26.9</v>
      </c>
      <c r="DA7" s="613"/>
      <c r="DB7" s="613"/>
      <c r="DC7" s="613"/>
      <c r="DD7" s="619">
        <v>161644</v>
      </c>
      <c r="DE7" s="611"/>
      <c r="DF7" s="611"/>
      <c r="DG7" s="611"/>
      <c r="DH7" s="611"/>
      <c r="DI7" s="611"/>
      <c r="DJ7" s="611"/>
      <c r="DK7" s="611"/>
      <c r="DL7" s="611"/>
      <c r="DM7" s="611"/>
      <c r="DN7" s="611"/>
      <c r="DO7" s="611"/>
      <c r="DP7" s="612"/>
      <c r="DQ7" s="619">
        <v>1821160</v>
      </c>
      <c r="DR7" s="611"/>
      <c r="DS7" s="611"/>
      <c r="DT7" s="611"/>
      <c r="DU7" s="611"/>
      <c r="DV7" s="611"/>
      <c r="DW7" s="611"/>
      <c r="DX7" s="611"/>
      <c r="DY7" s="611"/>
      <c r="DZ7" s="611"/>
      <c r="EA7" s="611"/>
      <c r="EB7" s="611"/>
      <c r="EC7" s="620"/>
    </row>
    <row r="8" spans="2:143" ht="11.25" customHeight="1">
      <c r="B8" s="607" t="s">
        <v>243</v>
      </c>
      <c r="C8" s="608"/>
      <c r="D8" s="608"/>
      <c r="E8" s="608"/>
      <c r="F8" s="608"/>
      <c r="G8" s="608"/>
      <c r="H8" s="608"/>
      <c r="I8" s="608"/>
      <c r="J8" s="608"/>
      <c r="K8" s="608"/>
      <c r="L8" s="608"/>
      <c r="M8" s="608"/>
      <c r="N8" s="608"/>
      <c r="O8" s="608"/>
      <c r="P8" s="608"/>
      <c r="Q8" s="609"/>
      <c r="R8" s="610">
        <v>5388</v>
      </c>
      <c r="S8" s="611"/>
      <c r="T8" s="611"/>
      <c r="U8" s="611"/>
      <c r="V8" s="611"/>
      <c r="W8" s="611"/>
      <c r="X8" s="611"/>
      <c r="Y8" s="612"/>
      <c r="Z8" s="613">
        <v>0</v>
      </c>
      <c r="AA8" s="613"/>
      <c r="AB8" s="613"/>
      <c r="AC8" s="613"/>
      <c r="AD8" s="614">
        <v>5388</v>
      </c>
      <c r="AE8" s="614"/>
      <c r="AF8" s="614"/>
      <c r="AG8" s="614"/>
      <c r="AH8" s="614"/>
      <c r="AI8" s="614"/>
      <c r="AJ8" s="614"/>
      <c r="AK8" s="614"/>
      <c r="AL8" s="615">
        <v>0.1</v>
      </c>
      <c r="AM8" s="616"/>
      <c r="AN8" s="616"/>
      <c r="AO8" s="617"/>
      <c r="AP8" s="607" t="s">
        <v>244</v>
      </c>
      <c r="AQ8" s="608"/>
      <c r="AR8" s="608"/>
      <c r="AS8" s="608"/>
      <c r="AT8" s="608"/>
      <c r="AU8" s="608"/>
      <c r="AV8" s="608"/>
      <c r="AW8" s="608"/>
      <c r="AX8" s="608"/>
      <c r="AY8" s="608"/>
      <c r="AZ8" s="608"/>
      <c r="BA8" s="608"/>
      <c r="BB8" s="608"/>
      <c r="BC8" s="608"/>
      <c r="BD8" s="608"/>
      <c r="BE8" s="608"/>
      <c r="BF8" s="609"/>
      <c r="BG8" s="610">
        <v>32142</v>
      </c>
      <c r="BH8" s="611"/>
      <c r="BI8" s="611"/>
      <c r="BJ8" s="611"/>
      <c r="BK8" s="611"/>
      <c r="BL8" s="611"/>
      <c r="BM8" s="611"/>
      <c r="BN8" s="612"/>
      <c r="BO8" s="613">
        <v>1.5</v>
      </c>
      <c r="BP8" s="613"/>
      <c r="BQ8" s="613"/>
      <c r="BR8" s="613"/>
      <c r="BS8" s="614" t="s">
        <v>130</v>
      </c>
      <c r="BT8" s="614"/>
      <c r="BU8" s="614"/>
      <c r="BV8" s="614"/>
      <c r="BW8" s="614"/>
      <c r="BX8" s="614"/>
      <c r="BY8" s="614"/>
      <c r="BZ8" s="614"/>
      <c r="CA8" s="614"/>
      <c r="CB8" s="618"/>
      <c r="CD8" s="607" t="s">
        <v>245</v>
      </c>
      <c r="CE8" s="608"/>
      <c r="CF8" s="608"/>
      <c r="CG8" s="608"/>
      <c r="CH8" s="608"/>
      <c r="CI8" s="608"/>
      <c r="CJ8" s="608"/>
      <c r="CK8" s="608"/>
      <c r="CL8" s="608"/>
      <c r="CM8" s="608"/>
      <c r="CN8" s="608"/>
      <c r="CO8" s="608"/>
      <c r="CP8" s="608"/>
      <c r="CQ8" s="609"/>
      <c r="CR8" s="610">
        <v>4267730</v>
      </c>
      <c r="CS8" s="611"/>
      <c r="CT8" s="611"/>
      <c r="CU8" s="611"/>
      <c r="CV8" s="611"/>
      <c r="CW8" s="611"/>
      <c r="CX8" s="611"/>
      <c r="CY8" s="612"/>
      <c r="CZ8" s="613">
        <v>28.4</v>
      </c>
      <c r="DA8" s="613"/>
      <c r="DB8" s="613"/>
      <c r="DC8" s="613"/>
      <c r="DD8" s="619">
        <v>42773</v>
      </c>
      <c r="DE8" s="611"/>
      <c r="DF8" s="611"/>
      <c r="DG8" s="611"/>
      <c r="DH8" s="611"/>
      <c r="DI8" s="611"/>
      <c r="DJ8" s="611"/>
      <c r="DK8" s="611"/>
      <c r="DL8" s="611"/>
      <c r="DM8" s="611"/>
      <c r="DN8" s="611"/>
      <c r="DO8" s="611"/>
      <c r="DP8" s="612"/>
      <c r="DQ8" s="619">
        <v>1968062</v>
      </c>
      <c r="DR8" s="611"/>
      <c r="DS8" s="611"/>
      <c r="DT8" s="611"/>
      <c r="DU8" s="611"/>
      <c r="DV8" s="611"/>
      <c r="DW8" s="611"/>
      <c r="DX8" s="611"/>
      <c r="DY8" s="611"/>
      <c r="DZ8" s="611"/>
      <c r="EA8" s="611"/>
      <c r="EB8" s="611"/>
      <c r="EC8" s="620"/>
    </row>
    <row r="9" spans="2:143" ht="11.25" customHeight="1">
      <c r="B9" s="607" t="s">
        <v>246</v>
      </c>
      <c r="C9" s="608"/>
      <c r="D9" s="608"/>
      <c r="E9" s="608"/>
      <c r="F9" s="608"/>
      <c r="G9" s="608"/>
      <c r="H9" s="608"/>
      <c r="I9" s="608"/>
      <c r="J9" s="608"/>
      <c r="K9" s="608"/>
      <c r="L9" s="608"/>
      <c r="M9" s="608"/>
      <c r="N9" s="608"/>
      <c r="O9" s="608"/>
      <c r="P9" s="608"/>
      <c r="Q9" s="609"/>
      <c r="R9" s="610">
        <v>6081</v>
      </c>
      <c r="S9" s="611"/>
      <c r="T9" s="611"/>
      <c r="U9" s="611"/>
      <c r="V9" s="611"/>
      <c r="W9" s="611"/>
      <c r="X9" s="611"/>
      <c r="Y9" s="612"/>
      <c r="Z9" s="613">
        <v>0</v>
      </c>
      <c r="AA9" s="613"/>
      <c r="AB9" s="613"/>
      <c r="AC9" s="613"/>
      <c r="AD9" s="614">
        <v>6081</v>
      </c>
      <c r="AE9" s="614"/>
      <c r="AF9" s="614"/>
      <c r="AG9" s="614"/>
      <c r="AH9" s="614"/>
      <c r="AI9" s="614"/>
      <c r="AJ9" s="614"/>
      <c r="AK9" s="614"/>
      <c r="AL9" s="615">
        <v>0.1</v>
      </c>
      <c r="AM9" s="616"/>
      <c r="AN9" s="616"/>
      <c r="AO9" s="617"/>
      <c r="AP9" s="607" t="s">
        <v>247</v>
      </c>
      <c r="AQ9" s="608"/>
      <c r="AR9" s="608"/>
      <c r="AS9" s="608"/>
      <c r="AT9" s="608"/>
      <c r="AU9" s="608"/>
      <c r="AV9" s="608"/>
      <c r="AW9" s="608"/>
      <c r="AX9" s="608"/>
      <c r="AY9" s="608"/>
      <c r="AZ9" s="608"/>
      <c r="BA9" s="608"/>
      <c r="BB9" s="608"/>
      <c r="BC9" s="608"/>
      <c r="BD9" s="608"/>
      <c r="BE9" s="608"/>
      <c r="BF9" s="609"/>
      <c r="BG9" s="610">
        <v>668928</v>
      </c>
      <c r="BH9" s="611"/>
      <c r="BI9" s="611"/>
      <c r="BJ9" s="611"/>
      <c r="BK9" s="611"/>
      <c r="BL9" s="611"/>
      <c r="BM9" s="611"/>
      <c r="BN9" s="612"/>
      <c r="BO9" s="613">
        <v>30.6</v>
      </c>
      <c r="BP9" s="613"/>
      <c r="BQ9" s="613"/>
      <c r="BR9" s="613"/>
      <c r="BS9" s="614" t="s">
        <v>130</v>
      </c>
      <c r="BT9" s="614"/>
      <c r="BU9" s="614"/>
      <c r="BV9" s="614"/>
      <c r="BW9" s="614"/>
      <c r="BX9" s="614"/>
      <c r="BY9" s="614"/>
      <c r="BZ9" s="614"/>
      <c r="CA9" s="614"/>
      <c r="CB9" s="618"/>
      <c r="CD9" s="607" t="s">
        <v>248</v>
      </c>
      <c r="CE9" s="608"/>
      <c r="CF9" s="608"/>
      <c r="CG9" s="608"/>
      <c r="CH9" s="608"/>
      <c r="CI9" s="608"/>
      <c r="CJ9" s="608"/>
      <c r="CK9" s="608"/>
      <c r="CL9" s="608"/>
      <c r="CM9" s="608"/>
      <c r="CN9" s="608"/>
      <c r="CO9" s="608"/>
      <c r="CP9" s="608"/>
      <c r="CQ9" s="609"/>
      <c r="CR9" s="610">
        <v>1060761</v>
      </c>
      <c r="CS9" s="611"/>
      <c r="CT9" s="611"/>
      <c r="CU9" s="611"/>
      <c r="CV9" s="611"/>
      <c r="CW9" s="611"/>
      <c r="CX9" s="611"/>
      <c r="CY9" s="612"/>
      <c r="CZ9" s="613">
        <v>7.1</v>
      </c>
      <c r="DA9" s="613"/>
      <c r="DB9" s="613"/>
      <c r="DC9" s="613"/>
      <c r="DD9" s="619">
        <v>34967</v>
      </c>
      <c r="DE9" s="611"/>
      <c r="DF9" s="611"/>
      <c r="DG9" s="611"/>
      <c r="DH9" s="611"/>
      <c r="DI9" s="611"/>
      <c r="DJ9" s="611"/>
      <c r="DK9" s="611"/>
      <c r="DL9" s="611"/>
      <c r="DM9" s="611"/>
      <c r="DN9" s="611"/>
      <c r="DO9" s="611"/>
      <c r="DP9" s="612"/>
      <c r="DQ9" s="619">
        <v>514986</v>
      </c>
      <c r="DR9" s="611"/>
      <c r="DS9" s="611"/>
      <c r="DT9" s="611"/>
      <c r="DU9" s="611"/>
      <c r="DV9" s="611"/>
      <c r="DW9" s="611"/>
      <c r="DX9" s="611"/>
      <c r="DY9" s="611"/>
      <c r="DZ9" s="611"/>
      <c r="EA9" s="611"/>
      <c r="EB9" s="611"/>
      <c r="EC9" s="620"/>
    </row>
    <row r="10" spans="2:143" ht="11.25" customHeight="1">
      <c r="B10" s="607" t="s">
        <v>249</v>
      </c>
      <c r="C10" s="608"/>
      <c r="D10" s="608"/>
      <c r="E10" s="608"/>
      <c r="F10" s="608"/>
      <c r="G10" s="608"/>
      <c r="H10" s="608"/>
      <c r="I10" s="608"/>
      <c r="J10" s="608"/>
      <c r="K10" s="608"/>
      <c r="L10" s="608"/>
      <c r="M10" s="608"/>
      <c r="N10" s="608"/>
      <c r="O10" s="608"/>
      <c r="P10" s="608"/>
      <c r="Q10" s="609"/>
      <c r="R10" s="610" t="s">
        <v>130</v>
      </c>
      <c r="S10" s="611"/>
      <c r="T10" s="611"/>
      <c r="U10" s="611"/>
      <c r="V10" s="611"/>
      <c r="W10" s="611"/>
      <c r="X10" s="611"/>
      <c r="Y10" s="612"/>
      <c r="Z10" s="613" t="s">
        <v>130</v>
      </c>
      <c r="AA10" s="613"/>
      <c r="AB10" s="613"/>
      <c r="AC10" s="613"/>
      <c r="AD10" s="614" t="s">
        <v>239</v>
      </c>
      <c r="AE10" s="614"/>
      <c r="AF10" s="614"/>
      <c r="AG10" s="614"/>
      <c r="AH10" s="614"/>
      <c r="AI10" s="614"/>
      <c r="AJ10" s="614"/>
      <c r="AK10" s="614"/>
      <c r="AL10" s="615" t="s">
        <v>130</v>
      </c>
      <c r="AM10" s="616"/>
      <c r="AN10" s="616"/>
      <c r="AO10" s="617"/>
      <c r="AP10" s="607" t="s">
        <v>250</v>
      </c>
      <c r="AQ10" s="608"/>
      <c r="AR10" s="608"/>
      <c r="AS10" s="608"/>
      <c r="AT10" s="608"/>
      <c r="AU10" s="608"/>
      <c r="AV10" s="608"/>
      <c r="AW10" s="608"/>
      <c r="AX10" s="608"/>
      <c r="AY10" s="608"/>
      <c r="AZ10" s="608"/>
      <c r="BA10" s="608"/>
      <c r="BB10" s="608"/>
      <c r="BC10" s="608"/>
      <c r="BD10" s="608"/>
      <c r="BE10" s="608"/>
      <c r="BF10" s="609"/>
      <c r="BG10" s="610">
        <v>49288</v>
      </c>
      <c r="BH10" s="611"/>
      <c r="BI10" s="611"/>
      <c r="BJ10" s="611"/>
      <c r="BK10" s="611"/>
      <c r="BL10" s="611"/>
      <c r="BM10" s="611"/>
      <c r="BN10" s="612"/>
      <c r="BO10" s="613">
        <v>2.2999999999999998</v>
      </c>
      <c r="BP10" s="613"/>
      <c r="BQ10" s="613"/>
      <c r="BR10" s="613"/>
      <c r="BS10" s="614" t="s">
        <v>239</v>
      </c>
      <c r="BT10" s="614"/>
      <c r="BU10" s="614"/>
      <c r="BV10" s="614"/>
      <c r="BW10" s="614"/>
      <c r="BX10" s="614"/>
      <c r="BY10" s="614"/>
      <c r="BZ10" s="614"/>
      <c r="CA10" s="614"/>
      <c r="CB10" s="618"/>
      <c r="CD10" s="607" t="s">
        <v>251</v>
      </c>
      <c r="CE10" s="608"/>
      <c r="CF10" s="608"/>
      <c r="CG10" s="608"/>
      <c r="CH10" s="608"/>
      <c r="CI10" s="608"/>
      <c r="CJ10" s="608"/>
      <c r="CK10" s="608"/>
      <c r="CL10" s="608"/>
      <c r="CM10" s="608"/>
      <c r="CN10" s="608"/>
      <c r="CO10" s="608"/>
      <c r="CP10" s="608"/>
      <c r="CQ10" s="609"/>
      <c r="CR10" s="610">
        <v>19239</v>
      </c>
      <c r="CS10" s="611"/>
      <c r="CT10" s="611"/>
      <c r="CU10" s="611"/>
      <c r="CV10" s="611"/>
      <c r="CW10" s="611"/>
      <c r="CX10" s="611"/>
      <c r="CY10" s="612"/>
      <c r="CZ10" s="613">
        <v>0.1</v>
      </c>
      <c r="DA10" s="613"/>
      <c r="DB10" s="613"/>
      <c r="DC10" s="613"/>
      <c r="DD10" s="619">
        <v>1000</v>
      </c>
      <c r="DE10" s="611"/>
      <c r="DF10" s="611"/>
      <c r="DG10" s="611"/>
      <c r="DH10" s="611"/>
      <c r="DI10" s="611"/>
      <c r="DJ10" s="611"/>
      <c r="DK10" s="611"/>
      <c r="DL10" s="611"/>
      <c r="DM10" s="611"/>
      <c r="DN10" s="611"/>
      <c r="DO10" s="611"/>
      <c r="DP10" s="612"/>
      <c r="DQ10" s="619">
        <v>17339</v>
      </c>
      <c r="DR10" s="611"/>
      <c r="DS10" s="611"/>
      <c r="DT10" s="611"/>
      <c r="DU10" s="611"/>
      <c r="DV10" s="611"/>
      <c r="DW10" s="611"/>
      <c r="DX10" s="611"/>
      <c r="DY10" s="611"/>
      <c r="DZ10" s="611"/>
      <c r="EA10" s="611"/>
      <c r="EB10" s="611"/>
      <c r="EC10" s="620"/>
    </row>
    <row r="11" spans="2:143" ht="11.25" customHeight="1">
      <c r="B11" s="607" t="s">
        <v>252</v>
      </c>
      <c r="C11" s="608"/>
      <c r="D11" s="608"/>
      <c r="E11" s="608"/>
      <c r="F11" s="608"/>
      <c r="G11" s="608"/>
      <c r="H11" s="608"/>
      <c r="I11" s="608"/>
      <c r="J11" s="608"/>
      <c r="K11" s="608"/>
      <c r="L11" s="608"/>
      <c r="M11" s="608"/>
      <c r="N11" s="608"/>
      <c r="O11" s="608"/>
      <c r="P11" s="608"/>
      <c r="Q11" s="609"/>
      <c r="R11" s="610">
        <v>509647</v>
      </c>
      <c r="S11" s="611"/>
      <c r="T11" s="611"/>
      <c r="U11" s="611"/>
      <c r="V11" s="611"/>
      <c r="W11" s="611"/>
      <c r="X11" s="611"/>
      <c r="Y11" s="612"/>
      <c r="Z11" s="615">
        <v>3.2</v>
      </c>
      <c r="AA11" s="616"/>
      <c r="AB11" s="616"/>
      <c r="AC11" s="622"/>
      <c r="AD11" s="619">
        <v>509647</v>
      </c>
      <c r="AE11" s="611"/>
      <c r="AF11" s="611"/>
      <c r="AG11" s="611"/>
      <c r="AH11" s="611"/>
      <c r="AI11" s="611"/>
      <c r="AJ11" s="611"/>
      <c r="AK11" s="612"/>
      <c r="AL11" s="615">
        <v>8</v>
      </c>
      <c r="AM11" s="616"/>
      <c r="AN11" s="616"/>
      <c r="AO11" s="617"/>
      <c r="AP11" s="607" t="s">
        <v>253</v>
      </c>
      <c r="AQ11" s="608"/>
      <c r="AR11" s="608"/>
      <c r="AS11" s="608"/>
      <c r="AT11" s="608"/>
      <c r="AU11" s="608"/>
      <c r="AV11" s="608"/>
      <c r="AW11" s="608"/>
      <c r="AX11" s="608"/>
      <c r="AY11" s="608"/>
      <c r="AZ11" s="608"/>
      <c r="BA11" s="608"/>
      <c r="BB11" s="608"/>
      <c r="BC11" s="608"/>
      <c r="BD11" s="608"/>
      <c r="BE11" s="608"/>
      <c r="BF11" s="609"/>
      <c r="BG11" s="610">
        <v>53578</v>
      </c>
      <c r="BH11" s="611"/>
      <c r="BI11" s="611"/>
      <c r="BJ11" s="611"/>
      <c r="BK11" s="611"/>
      <c r="BL11" s="611"/>
      <c r="BM11" s="611"/>
      <c r="BN11" s="612"/>
      <c r="BO11" s="613">
        <v>2.5</v>
      </c>
      <c r="BP11" s="613"/>
      <c r="BQ11" s="613"/>
      <c r="BR11" s="613"/>
      <c r="BS11" s="614">
        <v>14852</v>
      </c>
      <c r="BT11" s="614"/>
      <c r="BU11" s="614"/>
      <c r="BV11" s="614"/>
      <c r="BW11" s="614"/>
      <c r="BX11" s="614"/>
      <c r="BY11" s="614"/>
      <c r="BZ11" s="614"/>
      <c r="CA11" s="614"/>
      <c r="CB11" s="618"/>
      <c r="CD11" s="607" t="s">
        <v>254</v>
      </c>
      <c r="CE11" s="608"/>
      <c r="CF11" s="608"/>
      <c r="CG11" s="608"/>
      <c r="CH11" s="608"/>
      <c r="CI11" s="608"/>
      <c r="CJ11" s="608"/>
      <c r="CK11" s="608"/>
      <c r="CL11" s="608"/>
      <c r="CM11" s="608"/>
      <c r="CN11" s="608"/>
      <c r="CO11" s="608"/>
      <c r="CP11" s="608"/>
      <c r="CQ11" s="609"/>
      <c r="CR11" s="610">
        <v>947696</v>
      </c>
      <c r="CS11" s="611"/>
      <c r="CT11" s="611"/>
      <c r="CU11" s="611"/>
      <c r="CV11" s="611"/>
      <c r="CW11" s="611"/>
      <c r="CX11" s="611"/>
      <c r="CY11" s="612"/>
      <c r="CZ11" s="613">
        <v>6.3</v>
      </c>
      <c r="DA11" s="613"/>
      <c r="DB11" s="613"/>
      <c r="DC11" s="613"/>
      <c r="DD11" s="619">
        <v>475734</v>
      </c>
      <c r="DE11" s="611"/>
      <c r="DF11" s="611"/>
      <c r="DG11" s="611"/>
      <c r="DH11" s="611"/>
      <c r="DI11" s="611"/>
      <c r="DJ11" s="611"/>
      <c r="DK11" s="611"/>
      <c r="DL11" s="611"/>
      <c r="DM11" s="611"/>
      <c r="DN11" s="611"/>
      <c r="DO11" s="611"/>
      <c r="DP11" s="612"/>
      <c r="DQ11" s="619">
        <v>307508</v>
      </c>
      <c r="DR11" s="611"/>
      <c r="DS11" s="611"/>
      <c r="DT11" s="611"/>
      <c r="DU11" s="611"/>
      <c r="DV11" s="611"/>
      <c r="DW11" s="611"/>
      <c r="DX11" s="611"/>
      <c r="DY11" s="611"/>
      <c r="DZ11" s="611"/>
      <c r="EA11" s="611"/>
      <c r="EB11" s="611"/>
      <c r="EC11" s="620"/>
    </row>
    <row r="12" spans="2:143" ht="11.25" customHeight="1">
      <c r="B12" s="607" t="s">
        <v>255</v>
      </c>
      <c r="C12" s="608"/>
      <c r="D12" s="608"/>
      <c r="E12" s="608"/>
      <c r="F12" s="608"/>
      <c r="G12" s="608"/>
      <c r="H12" s="608"/>
      <c r="I12" s="608"/>
      <c r="J12" s="608"/>
      <c r="K12" s="608"/>
      <c r="L12" s="608"/>
      <c r="M12" s="608"/>
      <c r="N12" s="608"/>
      <c r="O12" s="608"/>
      <c r="P12" s="608"/>
      <c r="Q12" s="609"/>
      <c r="R12" s="610" t="s">
        <v>239</v>
      </c>
      <c r="S12" s="611"/>
      <c r="T12" s="611"/>
      <c r="U12" s="611"/>
      <c r="V12" s="611"/>
      <c r="W12" s="611"/>
      <c r="X12" s="611"/>
      <c r="Y12" s="612"/>
      <c r="Z12" s="613" t="s">
        <v>239</v>
      </c>
      <c r="AA12" s="613"/>
      <c r="AB12" s="613"/>
      <c r="AC12" s="613"/>
      <c r="AD12" s="614" t="s">
        <v>239</v>
      </c>
      <c r="AE12" s="614"/>
      <c r="AF12" s="614"/>
      <c r="AG12" s="614"/>
      <c r="AH12" s="614"/>
      <c r="AI12" s="614"/>
      <c r="AJ12" s="614"/>
      <c r="AK12" s="614"/>
      <c r="AL12" s="615" t="s">
        <v>130</v>
      </c>
      <c r="AM12" s="616"/>
      <c r="AN12" s="616"/>
      <c r="AO12" s="617"/>
      <c r="AP12" s="607" t="s">
        <v>256</v>
      </c>
      <c r="AQ12" s="608"/>
      <c r="AR12" s="608"/>
      <c r="AS12" s="608"/>
      <c r="AT12" s="608"/>
      <c r="AU12" s="608"/>
      <c r="AV12" s="608"/>
      <c r="AW12" s="608"/>
      <c r="AX12" s="608"/>
      <c r="AY12" s="608"/>
      <c r="AZ12" s="608"/>
      <c r="BA12" s="608"/>
      <c r="BB12" s="608"/>
      <c r="BC12" s="608"/>
      <c r="BD12" s="608"/>
      <c r="BE12" s="608"/>
      <c r="BF12" s="609"/>
      <c r="BG12" s="610">
        <v>1119321</v>
      </c>
      <c r="BH12" s="611"/>
      <c r="BI12" s="611"/>
      <c r="BJ12" s="611"/>
      <c r="BK12" s="611"/>
      <c r="BL12" s="611"/>
      <c r="BM12" s="611"/>
      <c r="BN12" s="612"/>
      <c r="BO12" s="613">
        <v>51.3</v>
      </c>
      <c r="BP12" s="613"/>
      <c r="BQ12" s="613"/>
      <c r="BR12" s="613"/>
      <c r="BS12" s="614" t="s">
        <v>239</v>
      </c>
      <c r="BT12" s="614"/>
      <c r="BU12" s="614"/>
      <c r="BV12" s="614"/>
      <c r="BW12" s="614"/>
      <c r="BX12" s="614"/>
      <c r="BY12" s="614"/>
      <c r="BZ12" s="614"/>
      <c r="CA12" s="614"/>
      <c r="CB12" s="618"/>
      <c r="CD12" s="607" t="s">
        <v>257</v>
      </c>
      <c r="CE12" s="608"/>
      <c r="CF12" s="608"/>
      <c r="CG12" s="608"/>
      <c r="CH12" s="608"/>
      <c r="CI12" s="608"/>
      <c r="CJ12" s="608"/>
      <c r="CK12" s="608"/>
      <c r="CL12" s="608"/>
      <c r="CM12" s="608"/>
      <c r="CN12" s="608"/>
      <c r="CO12" s="608"/>
      <c r="CP12" s="608"/>
      <c r="CQ12" s="609"/>
      <c r="CR12" s="610">
        <v>676377</v>
      </c>
      <c r="CS12" s="611"/>
      <c r="CT12" s="611"/>
      <c r="CU12" s="611"/>
      <c r="CV12" s="611"/>
      <c r="CW12" s="611"/>
      <c r="CX12" s="611"/>
      <c r="CY12" s="612"/>
      <c r="CZ12" s="613">
        <v>4.5</v>
      </c>
      <c r="DA12" s="613"/>
      <c r="DB12" s="613"/>
      <c r="DC12" s="613"/>
      <c r="DD12" s="619">
        <v>38418</v>
      </c>
      <c r="DE12" s="611"/>
      <c r="DF12" s="611"/>
      <c r="DG12" s="611"/>
      <c r="DH12" s="611"/>
      <c r="DI12" s="611"/>
      <c r="DJ12" s="611"/>
      <c r="DK12" s="611"/>
      <c r="DL12" s="611"/>
      <c r="DM12" s="611"/>
      <c r="DN12" s="611"/>
      <c r="DO12" s="611"/>
      <c r="DP12" s="612"/>
      <c r="DQ12" s="619">
        <v>366744</v>
      </c>
      <c r="DR12" s="611"/>
      <c r="DS12" s="611"/>
      <c r="DT12" s="611"/>
      <c r="DU12" s="611"/>
      <c r="DV12" s="611"/>
      <c r="DW12" s="611"/>
      <c r="DX12" s="611"/>
      <c r="DY12" s="611"/>
      <c r="DZ12" s="611"/>
      <c r="EA12" s="611"/>
      <c r="EB12" s="611"/>
      <c r="EC12" s="620"/>
    </row>
    <row r="13" spans="2:143" ht="11.25" customHeight="1">
      <c r="B13" s="607" t="s">
        <v>258</v>
      </c>
      <c r="C13" s="608"/>
      <c r="D13" s="608"/>
      <c r="E13" s="608"/>
      <c r="F13" s="608"/>
      <c r="G13" s="608"/>
      <c r="H13" s="608"/>
      <c r="I13" s="608"/>
      <c r="J13" s="608"/>
      <c r="K13" s="608"/>
      <c r="L13" s="608"/>
      <c r="M13" s="608"/>
      <c r="N13" s="608"/>
      <c r="O13" s="608"/>
      <c r="P13" s="608"/>
      <c r="Q13" s="609"/>
      <c r="R13" s="610" t="s">
        <v>130</v>
      </c>
      <c r="S13" s="611"/>
      <c r="T13" s="611"/>
      <c r="U13" s="611"/>
      <c r="V13" s="611"/>
      <c r="W13" s="611"/>
      <c r="X13" s="611"/>
      <c r="Y13" s="612"/>
      <c r="Z13" s="613" t="s">
        <v>130</v>
      </c>
      <c r="AA13" s="613"/>
      <c r="AB13" s="613"/>
      <c r="AC13" s="613"/>
      <c r="AD13" s="614" t="s">
        <v>130</v>
      </c>
      <c r="AE13" s="614"/>
      <c r="AF13" s="614"/>
      <c r="AG13" s="614"/>
      <c r="AH13" s="614"/>
      <c r="AI13" s="614"/>
      <c r="AJ13" s="614"/>
      <c r="AK13" s="614"/>
      <c r="AL13" s="615" t="s">
        <v>130</v>
      </c>
      <c r="AM13" s="616"/>
      <c r="AN13" s="616"/>
      <c r="AO13" s="617"/>
      <c r="AP13" s="607" t="s">
        <v>259</v>
      </c>
      <c r="AQ13" s="608"/>
      <c r="AR13" s="608"/>
      <c r="AS13" s="608"/>
      <c r="AT13" s="608"/>
      <c r="AU13" s="608"/>
      <c r="AV13" s="608"/>
      <c r="AW13" s="608"/>
      <c r="AX13" s="608"/>
      <c r="AY13" s="608"/>
      <c r="AZ13" s="608"/>
      <c r="BA13" s="608"/>
      <c r="BB13" s="608"/>
      <c r="BC13" s="608"/>
      <c r="BD13" s="608"/>
      <c r="BE13" s="608"/>
      <c r="BF13" s="609"/>
      <c r="BG13" s="610">
        <v>1099324</v>
      </c>
      <c r="BH13" s="611"/>
      <c r="BI13" s="611"/>
      <c r="BJ13" s="611"/>
      <c r="BK13" s="611"/>
      <c r="BL13" s="611"/>
      <c r="BM13" s="611"/>
      <c r="BN13" s="612"/>
      <c r="BO13" s="613">
        <v>50.4</v>
      </c>
      <c r="BP13" s="613"/>
      <c r="BQ13" s="613"/>
      <c r="BR13" s="613"/>
      <c r="BS13" s="614" t="s">
        <v>130</v>
      </c>
      <c r="BT13" s="614"/>
      <c r="BU13" s="614"/>
      <c r="BV13" s="614"/>
      <c r="BW13" s="614"/>
      <c r="BX13" s="614"/>
      <c r="BY13" s="614"/>
      <c r="BZ13" s="614"/>
      <c r="CA13" s="614"/>
      <c r="CB13" s="618"/>
      <c r="CD13" s="607" t="s">
        <v>260</v>
      </c>
      <c r="CE13" s="608"/>
      <c r="CF13" s="608"/>
      <c r="CG13" s="608"/>
      <c r="CH13" s="608"/>
      <c r="CI13" s="608"/>
      <c r="CJ13" s="608"/>
      <c r="CK13" s="608"/>
      <c r="CL13" s="608"/>
      <c r="CM13" s="608"/>
      <c r="CN13" s="608"/>
      <c r="CO13" s="608"/>
      <c r="CP13" s="608"/>
      <c r="CQ13" s="609"/>
      <c r="CR13" s="610">
        <v>1273376</v>
      </c>
      <c r="CS13" s="611"/>
      <c r="CT13" s="611"/>
      <c r="CU13" s="611"/>
      <c r="CV13" s="611"/>
      <c r="CW13" s="611"/>
      <c r="CX13" s="611"/>
      <c r="CY13" s="612"/>
      <c r="CZ13" s="613">
        <v>8.5</v>
      </c>
      <c r="DA13" s="613"/>
      <c r="DB13" s="613"/>
      <c r="DC13" s="613"/>
      <c r="DD13" s="619">
        <v>813078</v>
      </c>
      <c r="DE13" s="611"/>
      <c r="DF13" s="611"/>
      <c r="DG13" s="611"/>
      <c r="DH13" s="611"/>
      <c r="DI13" s="611"/>
      <c r="DJ13" s="611"/>
      <c r="DK13" s="611"/>
      <c r="DL13" s="611"/>
      <c r="DM13" s="611"/>
      <c r="DN13" s="611"/>
      <c r="DO13" s="611"/>
      <c r="DP13" s="612"/>
      <c r="DQ13" s="619">
        <v>431598</v>
      </c>
      <c r="DR13" s="611"/>
      <c r="DS13" s="611"/>
      <c r="DT13" s="611"/>
      <c r="DU13" s="611"/>
      <c r="DV13" s="611"/>
      <c r="DW13" s="611"/>
      <c r="DX13" s="611"/>
      <c r="DY13" s="611"/>
      <c r="DZ13" s="611"/>
      <c r="EA13" s="611"/>
      <c r="EB13" s="611"/>
      <c r="EC13" s="620"/>
    </row>
    <row r="14" spans="2:143" ht="11.25" customHeight="1">
      <c r="B14" s="607" t="s">
        <v>261</v>
      </c>
      <c r="C14" s="608"/>
      <c r="D14" s="608"/>
      <c r="E14" s="608"/>
      <c r="F14" s="608"/>
      <c r="G14" s="608"/>
      <c r="H14" s="608"/>
      <c r="I14" s="608"/>
      <c r="J14" s="608"/>
      <c r="K14" s="608"/>
      <c r="L14" s="608"/>
      <c r="M14" s="608"/>
      <c r="N14" s="608"/>
      <c r="O14" s="608"/>
      <c r="P14" s="608"/>
      <c r="Q14" s="609"/>
      <c r="R14" s="610" t="s">
        <v>130</v>
      </c>
      <c r="S14" s="611"/>
      <c r="T14" s="611"/>
      <c r="U14" s="611"/>
      <c r="V14" s="611"/>
      <c r="W14" s="611"/>
      <c r="X14" s="611"/>
      <c r="Y14" s="612"/>
      <c r="Z14" s="613" t="s">
        <v>130</v>
      </c>
      <c r="AA14" s="613"/>
      <c r="AB14" s="613"/>
      <c r="AC14" s="613"/>
      <c r="AD14" s="614" t="s">
        <v>239</v>
      </c>
      <c r="AE14" s="614"/>
      <c r="AF14" s="614"/>
      <c r="AG14" s="614"/>
      <c r="AH14" s="614"/>
      <c r="AI14" s="614"/>
      <c r="AJ14" s="614"/>
      <c r="AK14" s="614"/>
      <c r="AL14" s="615" t="s">
        <v>130</v>
      </c>
      <c r="AM14" s="616"/>
      <c r="AN14" s="616"/>
      <c r="AO14" s="617"/>
      <c r="AP14" s="607" t="s">
        <v>262</v>
      </c>
      <c r="AQ14" s="608"/>
      <c r="AR14" s="608"/>
      <c r="AS14" s="608"/>
      <c r="AT14" s="608"/>
      <c r="AU14" s="608"/>
      <c r="AV14" s="608"/>
      <c r="AW14" s="608"/>
      <c r="AX14" s="608"/>
      <c r="AY14" s="608"/>
      <c r="AZ14" s="608"/>
      <c r="BA14" s="608"/>
      <c r="BB14" s="608"/>
      <c r="BC14" s="608"/>
      <c r="BD14" s="608"/>
      <c r="BE14" s="608"/>
      <c r="BF14" s="609"/>
      <c r="BG14" s="610">
        <v>95007</v>
      </c>
      <c r="BH14" s="611"/>
      <c r="BI14" s="611"/>
      <c r="BJ14" s="611"/>
      <c r="BK14" s="611"/>
      <c r="BL14" s="611"/>
      <c r="BM14" s="611"/>
      <c r="BN14" s="612"/>
      <c r="BO14" s="613">
        <v>4.4000000000000004</v>
      </c>
      <c r="BP14" s="613"/>
      <c r="BQ14" s="613"/>
      <c r="BR14" s="613"/>
      <c r="BS14" s="614" t="s">
        <v>130</v>
      </c>
      <c r="BT14" s="614"/>
      <c r="BU14" s="614"/>
      <c r="BV14" s="614"/>
      <c r="BW14" s="614"/>
      <c r="BX14" s="614"/>
      <c r="BY14" s="614"/>
      <c r="BZ14" s="614"/>
      <c r="CA14" s="614"/>
      <c r="CB14" s="618"/>
      <c r="CD14" s="607" t="s">
        <v>263</v>
      </c>
      <c r="CE14" s="608"/>
      <c r="CF14" s="608"/>
      <c r="CG14" s="608"/>
      <c r="CH14" s="608"/>
      <c r="CI14" s="608"/>
      <c r="CJ14" s="608"/>
      <c r="CK14" s="608"/>
      <c r="CL14" s="608"/>
      <c r="CM14" s="608"/>
      <c r="CN14" s="608"/>
      <c r="CO14" s="608"/>
      <c r="CP14" s="608"/>
      <c r="CQ14" s="609"/>
      <c r="CR14" s="610">
        <v>456678</v>
      </c>
      <c r="CS14" s="611"/>
      <c r="CT14" s="611"/>
      <c r="CU14" s="611"/>
      <c r="CV14" s="611"/>
      <c r="CW14" s="611"/>
      <c r="CX14" s="611"/>
      <c r="CY14" s="612"/>
      <c r="CZ14" s="613">
        <v>3</v>
      </c>
      <c r="DA14" s="613"/>
      <c r="DB14" s="613"/>
      <c r="DC14" s="613"/>
      <c r="DD14" s="619">
        <v>70635</v>
      </c>
      <c r="DE14" s="611"/>
      <c r="DF14" s="611"/>
      <c r="DG14" s="611"/>
      <c r="DH14" s="611"/>
      <c r="DI14" s="611"/>
      <c r="DJ14" s="611"/>
      <c r="DK14" s="611"/>
      <c r="DL14" s="611"/>
      <c r="DM14" s="611"/>
      <c r="DN14" s="611"/>
      <c r="DO14" s="611"/>
      <c r="DP14" s="612"/>
      <c r="DQ14" s="619">
        <v>358701</v>
      </c>
      <c r="DR14" s="611"/>
      <c r="DS14" s="611"/>
      <c r="DT14" s="611"/>
      <c r="DU14" s="611"/>
      <c r="DV14" s="611"/>
      <c r="DW14" s="611"/>
      <c r="DX14" s="611"/>
      <c r="DY14" s="611"/>
      <c r="DZ14" s="611"/>
      <c r="EA14" s="611"/>
      <c r="EB14" s="611"/>
      <c r="EC14" s="620"/>
    </row>
    <row r="15" spans="2:143" ht="11.25" customHeight="1">
      <c r="B15" s="607" t="s">
        <v>264</v>
      </c>
      <c r="C15" s="608"/>
      <c r="D15" s="608"/>
      <c r="E15" s="608"/>
      <c r="F15" s="608"/>
      <c r="G15" s="608"/>
      <c r="H15" s="608"/>
      <c r="I15" s="608"/>
      <c r="J15" s="608"/>
      <c r="K15" s="608"/>
      <c r="L15" s="608"/>
      <c r="M15" s="608"/>
      <c r="N15" s="608"/>
      <c r="O15" s="608"/>
      <c r="P15" s="608"/>
      <c r="Q15" s="609"/>
      <c r="R15" s="610" t="s">
        <v>239</v>
      </c>
      <c r="S15" s="611"/>
      <c r="T15" s="611"/>
      <c r="U15" s="611"/>
      <c r="V15" s="611"/>
      <c r="W15" s="611"/>
      <c r="X15" s="611"/>
      <c r="Y15" s="612"/>
      <c r="Z15" s="613" t="s">
        <v>130</v>
      </c>
      <c r="AA15" s="613"/>
      <c r="AB15" s="613"/>
      <c r="AC15" s="613"/>
      <c r="AD15" s="614" t="s">
        <v>130</v>
      </c>
      <c r="AE15" s="614"/>
      <c r="AF15" s="614"/>
      <c r="AG15" s="614"/>
      <c r="AH15" s="614"/>
      <c r="AI15" s="614"/>
      <c r="AJ15" s="614"/>
      <c r="AK15" s="614"/>
      <c r="AL15" s="615" t="s">
        <v>239</v>
      </c>
      <c r="AM15" s="616"/>
      <c r="AN15" s="616"/>
      <c r="AO15" s="617"/>
      <c r="AP15" s="607" t="s">
        <v>265</v>
      </c>
      <c r="AQ15" s="608"/>
      <c r="AR15" s="608"/>
      <c r="AS15" s="608"/>
      <c r="AT15" s="608"/>
      <c r="AU15" s="608"/>
      <c r="AV15" s="608"/>
      <c r="AW15" s="608"/>
      <c r="AX15" s="608"/>
      <c r="AY15" s="608"/>
      <c r="AZ15" s="608"/>
      <c r="BA15" s="608"/>
      <c r="BB15" s="608"/>
      <c r="BC15" s="608"/>
      <c r="BD15" s="608"/>
      <c r="BE15" s="608"/>
      <c r="BF15" s="609"/>
      <c r="BG15" s="610">
        <v>156330</v>
      </c>
      <c r="BH15" s="611"/>
      <c r="BI15" s="611"/>
      <c r="BJ15" s="611"/>
      <c r="BK15" s="611"/>
      <c r="BL15" s="611"/>
      <c r="BM15" s="611"/>
      <c r="BN15" s="612"/>
      <c r="BO15" s="613">
        <v>7.2</v>
      </c>
      <c r="BP15" s="613"/>
      <c r="BQ15" s="613"/>
      <c r="BR15" s="613"/>
      <c r="BS15" s="614" t="s">
        <v>130</v>
      </c>
      <c r="BT15" s="614"/>
      <c r="BU15" s="614"/>
      <c r="BV15" s="614"/>
      <c r="BW15" s="614"/>
      <c r="BX15" s="614"/>
      <c r="BY15" s="614"/>
      <c r="BZ15" s="614"/>
      <c r="CA15" s="614"/>
      <c r="CB15" s="618"/>
      <c r="CD15" s="607" t="s">
        <v>266</v>
      </c>
      <c r="CE15" s="608"/>
      <c r="CF15" s="608"/>
      <c r="CG15" s="608"/>
      <c r="CH15" s="608"/>
      <c r="CI15" s="608"/>
      <c r="CJ15" s="608"/>
      <c r="CK15" s="608"/>
      <c r="CL15" s="608"/>
      <c r="CM15" s="608"/>
      <c r="CN15" s="608"/>
      <c r="CO15" s="608"/>
      <c r="CP15" s="608"/>
      <c r="CQ15" s="609"/>
      <c r="CR15" s="610">
        <v>1026556</v>
      </c>
      <c r="CS15" s="611"/>
      <c r="CT15" s="611"/>
      <c r="CU15" s="611"/>
      <c r="CV15" s="611"/>
      <c r="CW15" s="611"/>
      <c r="CX15" s="611"/>
      <c r="CY15" s="612"/>
      <c r="CZ15" s="613">
        <v>6.8</v>
      </c>
      <c r="DA15" s="613"/>
      <c r="DB15" s="613"/>
      <c r="DC15" s="613"/>
      <c r="DD15" s="619">
        <v>242394</v>
      </c>
      <c r="DE15" s="611"/>
      <c r="DF15" s="611"/>
      <c r="DG15" s="611"/>
      <c r="DH15" s="611"/>
      <c r="DI15" s="611"/>
      <c r="DJ15" s="611"/>
      <c r="DK15" s="611"/>
      <c r="DL15" s="611"/>
      <c r="DM15" s="611"/>
      <c r="DN15" s="611"/>
      <c r="DO15" s="611"/>
      <c r="DP15" s="612"/>
      <c r="DQ15" s="619">
        <v>610501</v>
      </c>
      <c r="DR15" s="611"/>
      <c r="DS15" s="611"/>
      <c r="DT15" s="611"/>
      <c r="DU15" s="611"/>
      <c r="DV15" s="611"/>
      <c r="DW15" s="611"/>
      <c r="DX15" s="611"/>
      <c r="DY15" s="611"/>
      <c r="DZ15" s="611"/>
      <c r="EA15" s="611"/>
      <c r="EB15" s="611"/>
      <c r="EC15" s="620"/>
    </row>
    <row r="16" spans="2:143" ht="11.25" customHeight="1">
      <c r="B16" s="607" t="s">
        <v>267</v>
      </c>
      <c r="C16" s="608"/>
      <c r="D16" s="608"/>
      <c r="E16" s="608"/>
      <c r="F16" s="608"/>
      <c r="G16" s="608"/>
      <c r="H16" s="608"/>
      <c r="I16" s="608"/>
      <c r="J16" s="608"/>
      <c r="K16" s="608"/>
      <c r="L16" s="608"/>
      <c r="M16" s="608"/>
      <c r="N16" s="608"/>
      <c r="O16" s="608"/>
      <c r="P16" s="608"/>
      <c r="Q16" s="609"/>
      <c r="R16" s="610">
        <v>6124</v>
      </c>
      <c r="S16" s="611"/>
      <c r="T16" s="611"/>
      <c r="U16" s="611"/>
      <c r="V16" s="611"/>
      <c r="W16" s="611"/>
      <c r="X16" s="611"/>
      <c r="Y16" s="612"/>
      <c r="Z16" s="613">
        <v>0</v>
      </c>
      <c r="AA16" s="613"/>
      <c r="AB16" s="613"/>
      <c r="AC16" s="613"/>
      <c r="AD16" s="614">
        <v>6124</v>
      </c>
      <c r="AE16" s="614"/>
      <c r="AF16" s="614"/>
      <c r="AG16" s="614"/>
      <c r="AH16" s="614"/>
      <c r="AI16" s="614"/>
      <c r="AJ16" s="614"/>
      <c r="AK16" s="614"/>
      <c r="AL16" s="615">
        <v>0.1</v>
      </c>
      <c r="AM16" s="616"/>
      <c r="AN16" s="616"/>
      <c r="AO16" s="617"/>
      <c r="AP16" s="607" t="s">
        <v>268</v>
      </c>
      <c r="AQ16" s="608"/>
      <c r="AR16" s="608"/>
      <c r="AS16" s="608"/>
      <c r="AT16" s="608"/>
      <c r="AU16" s="608"/>
      <c r="AV16" s="608"/>
      <c r="AW16" s="608"/>
      <c r="AX16" s="608"/>
      <c r="AY16" s="608"/>
      <c r="AZ16" s="608"/>
      <c r="BA16" s="608"/>
      <c r="BB16" s="608"/>
      <c r="BC16" s="608"/>
      <c r="BD16" s="608"/>
      <c r="BE16" s="608"/>
      <c r="BF16" s="609"/>
      <c r="BG16" s="610">
        <v>8500</v>
      </c>
      <c r="BH16" s="611"/>
      <c r="BI16" s="611"/>
      <c r="BJ16" s="611"/>
      <c r="BK16" s="611"/>
      <c r="BL16" s="611"/>
      <c r="BM16" s="611"/>
      <c r="BN16" s="612"/>
      <c r="BO16" s="613">
        <v>0.4</v>
      </c>
      <c r="BP16" s="613"/>
      <c r="BQ16" s="613"/>
      <c r="BR16" s="613"/>
      <c r="BS16" s="614" t="s">
        <v>130</v>
      </c>
      <c r="BT16" s="614"/>
      <c r="BU16" s="614"/>
      <c r="BV16" s="614"/>
      <c r="BW16" s="614"/>
      <c r="BX16" s="614"/>
      <c r="BY16" s="614"/>
      <c r="BZ16" s="614"/>
      <c r="CA16" s="614"/>
      <c r="CB16" s="618"/>
      <c r="CD16" s="607" t="s">
        <v>269</v>
      </c>
      <c r="CE16" s="608"/>
      <c r="CF16" s="608"/>
      <c r="CG16" s="608"/>
      <c r="CH16" s="608"/>
      <c r="CI16" s="608"/>
      <c r="CJ16" s="608"/>
      <c r="CK16" s="608"/>
      <c r="CL16" s="608"/>
      <c r="CM16" s="608"/>
      <c r="CN16" s="608"/>
      <c r="CO16" s="608"/>
      <c r="CP16" s="608"/>
      <c r="CQ16" s="609"/>
      <c r="CR16" s="610">
        <v>43635</v>
      </c>
      <c r="CS16" s="611"/>
      <c r="CT16" s="611"/>
      <c r="CU16" s="611"/>
      <c r="CV16" s="611"/>
      <c r="CW16" s="611"/>
      <c r="CX16" s="611"/>
      <c r="CY16" s="612"/>
      <c r="CZ16" s="613">
        <v>0.3</v>
      </c>
      <c r="DA16" s="613"/>
      <c r="DB16" s="613"/>
      <c r="DC16" s="613"/>
      <c r="DD16" s="619" t="s">
        <v>239</v>
      </c>
      <c r="DE16" s="611"/>
      <c r="DF16" s="611"/>
      <c r="DG16" s="611"/>
      <c r="DH16" s="611"/>
      <c r="DI16" s="611"/>
      <c r="DJ16" s="611"/>
      <c r="DK16" s="611"/>
      <c r="DL16" s="611"/>
      <c r="DM16" s="611"/>
      <c r="DN16" s="611"/>
      <c r="DO16" s="611"/>
      <c r="DP16" s="612"/>
      <c r="DQ16" s="619">
        <v>9951</v>
      </c>
      <c r="DR16" s="611"/>
      <c r="DS16" s="611"/>
      <c r="DT16" s="611"/>
      <c r="DU16" s="611"/>
      <c r="DV16" s="611"/>
      <c r="DW16" s="611"/>
      <c r="DX16" s="611"/>
      <c r="DY16" s="611"/>
      <c r="DZ16" s="611"/>
      <c r="EA16" s="611"/>
      <c r="EB16" s="611"/>
      <c r="EC16" s="620"/>
    </row>
    <row r="17" spans="2:133" ht="11.25" customHeight="1">
      <c r="B17" s="607" t="s">
        <v>270</v>
      </c>
      <c r="C17" s="608"/>
      <c r="D17" s="608"/>
      <c r="E17" s="608"/>
      <c r="F17" s="608"/>
      <c r="G17" s="608"/>
      <c r="H17" s="608"/>
      <c r="I17" s="608"/>
      <c r="J17" s="608"/>
      <c r="K17" s="608"/>
      <c r="L17" s="608"/>
      <c r="M17" s="608"/>
      <c r="N17" s="608"/>
      <c r="O17" s="608"/>
      <c r="P17" s="608"/>
      <c r="Q17" s="609"/>
      <c r="R17" s="610">
        <v>31103</v>
      </c>
      <c r="S17" s="611"/>
      <c r="T17" s="611"/>
      <c r="U17" s="611"/>
      <c r="V17" s="611"/>
      <c r="W17" s="611"/>
      <c r="X17" s="611"/>
      <c r="Y17" s="612"/>
      <c r="Z17" s="613">
        <v>0.2</v>
      </c>
      <c r="AA17" s="613"/>
      <c r="AB17" s="613"/>
      <c r="AC17" s="613"/>
      <c r="AD17" s="614">
        <v>31103</v>
      </c>
      <c r="AE17" s="614"/>
      <c r="AF17" s="614"/>
      <c r="AG17" s="614"/>
      <c r="AH17" s="614"/>
      <c r="AI17" s="614"/>
      <c r="AJ17" s="614"/>
      <c r="AK17" s="614"/>
      <c r="AL17" s="615">
        <v>0.5</v>
      </c>
      <c r="AM17" s="616"/>
      <c r="AN17" s="616"/>
      <c r="AO17" s="617"/>
      <c r="AP17" s="607" t="s">
        <v>271</v>
      </c>
      <c r="AQ17" s="608"/>
      <c r="AR17" s="608"/>
      <c r="AS17" s="608"/>
      <c r="AT17" s="608"/>
      <c r="AU17" s="608"/>
      <c r="AV17" s="608"/>
      <c r="AW17" s="608"/>
      <c r="AX17" s="608"/>
      <c r="AY17" s="608"/>
      <c r="AZ17" s="608"/>
      <c r="BA17" s="608"/>
      <c r="BB17" s="608"/>
      <c r="BC17" s="608"/>
      <c r="BD17" s="608"/>
      <c r="BE17" s="608"/>
      <c r="BF17" s="609"/>
      <c r="BG17" s="610" t="s">
        <v>130</v>
      </c>
      <c r="BH17" s="611"/>
      <c r="BI17" s="611"/>
      <c r="BJ17" s="611"/>
      <c r="BK17" s="611"/>
      <c r="BL17" s="611"/>
      <c r="BM17" s="611"/>
      <c r="BN17" s="612"/>
      <c r="BO17" s="613" t="s">
        <v>130</v>
      </c>
      <c r="BP17" s="613"/>
      <c r="BQ17" s="613"/>
      <c r="BR17" s="613"/>
      <c r="BS17" s="614" t="s">
        <v>239</v>
      </c>
      <c r="BT17" s="614"/>
      <c r="BU17" s="614"/>
      <c r="BV17" s="614"/>
      <c r="BW17" s="614"/>
      <c r="BX17" s="614"/>
      <c r="BY17" s="614"/>
      <c r="BZ17" s="614"/>
      <c r="CA17" s="614"/>
      <c r="CB17" s="618"/>
      <c r="CD17" s="607" t="s">
        <v>272</v>
      </c>
      <c r="CE17" s="608"/>
      <c r="CF17" s="608"/>
      <c r="CG17" s="608"/>
      <c r="CH17" s="608"/>
      <c r="CI17" s="608"/>
      <c r="CJ17" s="608"/>
      <c r="CK17" s="608"/>
      <c r="CL17" s="608"/>
      <c r="CM17" s="608"/>
      <c r="CN17" s="608"/>
      <c r="CO17" s="608"/>
      <c r="CP17" s="608"/>
      <c r="CQ17" s="609"/>
      <c r="CR17" s="610">
        <v>1061709</v>
      </c>
      <c r="CS17" s="611"/>
      <c r="CT17" s="611"/>
      <c r="CU17" s="611"/>
      <c r="CV17" s="611"/>
      <c r="CW17" s="611"/>
      <c r="CX17" s="611"/>
      <c r="CY17" s="612"/>
      <c r="CZ17" s="613">
        <v>7.1</v>
      </c>
      <c r="DA17" s="613"/>
      <c r="DB17" s="613"/>
      <c r="DC17" s="613"/>
      <c r="DD17" s="619" t="s">
        <v>130</v>
      </c>
      <c r="DE17" s="611"/>
      <c r="DF17" s="611"/>
      <c r="DG17" s="611"/>
      <c r="DH17" s="611"/>
      <c r="DI17" s="611"/>
      <c r="DJ17" s="611"/>
      <c r="DK17" s="611"/>
      <c r="DL17" s="611"/>
      <c r="DM17" s="611"/>
      <c r="DN17" s="611"/>
      <c r="DO17" s="611"/>
      <c r="DP17" s="612"/>
      <c r="DQ17" s="619">
        <v>997379</v>
      </c>
      <c r="DR17" s="611"/>
      <c r="DS17" s="611"/>
      <c r="DT17" s="611"/>
      <c r="DU17" s="611"/>
      <c r="DV17" s="611"/>
      <c r="DW17" s="611"/>
      <c r="DX17" s="611"/>
      <c r="DY17" s="611"/>
      <c r="DZ17" s="611"/>
      <c r="EA17" s="611"/>
      <c r="EB17" s="611"/>
      <c r="EC17" s="620"/>
    </row>
    <row r="18" spans="2:133" ht="11.25" customHeight="1">
      <c r="B18" s="607" t="s">
        <v>273</v>
      </c>
      <c r="C18" s="608"/>
      <c r="D18" s="608"/>
      <c r="E18" s="608"/>
      <c r="F18" s="608"/>
      <c r="G18" s="608"/>
      <c r="H18" s="608"/>
      <c r="I18" s="608"/>
      <c r="J18" s="608"/>
      <c r="K18" s="608"/>
      <c r="L18" s="608"/>
      <c r="M18" s="608"/>
      <c r="N18" s="608"/>
      <c r="O18" s="608"/>
      <c r="P18" s="608"/>
      <c r="Q18" s="609"/>
      <c r="R18" s="610">
        <v>14003</v>
      </c>
      <c r="S18" s="611"/>
      <c r="T18" s="611"/>
      <c r="U18" s="611"/>
      <c r="V18" s="611"/>
      <c r="W18" s="611"/>
      <c r="X18" s="611"/>
      <c r="Y18" s="612"/>
      <c r="Z18" s="613">
        <v>0.1</v>
      </c>
      <c r="AA18" s="613"/>
      <c r="AB18" s="613"/>
      <c r="AC18" s="613"/>
      <c r="AD18" s="614">
        <v>14003</v>
      </c>
      <c r="AE18" s="614"/>
      <c r="AF18" s="614"/>
      <c r="AG18" s="614"/>
      <c r="AH18" s="614"/>
      <c r="AI18" s="614"/>
      <c r="AJ18" s="614"/>
      <c r="AK18" s="614"/>
      <c r="AL18" s="615">
        <v>0.2</v>
      </c>
      <c r="AM18" s="616"/>
      <c r="AN18" s="616"/>
      <c r="AO18" s="617"/>
      <c r="AP18" s="607" t="s">
        <v>274</v>
      </c>
      <c r="AQ18" s="608"/>
      <c r="AR18" s="608"/>
      <c r="AS18" s="608"/>
      <c r="AT18" s="608"/>
      <c r="AU18" s="608"/>
      <c r="AV18" s="608"/>
      <c r="AW18" s="608"/>
      <c r="AX18" s="608"/>
      <c r="AY18" s="608"/>
      <c r="AZ18" s="608"/>
      <c r="BA18" s="608"/>
      <c r="BB18" s="608"/>
      <c r="BC18" s="608"/>
      <c r="BD18" s="608"/>
      <c r="BE18" s="608"/>
      <c r="BF18" s="609"/>
      <c r="BG18" s="610" t="s">
        <v>239</v>
      </c>
      <c r="BH18" s="611"/>
      <c r="BI18" s="611"/>
      <c r="BJ18" s="611"/>
      <c r="BK18" s="611"/>
      <c r="BL18" s="611"/>
      <c r="BM18" s="611"/>
      <c r="BN18" s="612"/>
      <c r="BO18" s="613" t="s">
        <v>130</v>
      </c>
      <c r="BP18" s="613"/>
      <c r="BQ18" s="613"/>
      <c r="BR18" s="613"/>
      <c r="BS18" s="614" t="s">
        <v>130</v>
      </c>
      <c r="BT18" s="614"/>
      <c r="BU18" s="614"/>
      <c r="BV18" s="614"/>
      <c r="BW18" s="614"/>
      <c r="BX18" s="614"/>
      <c r="BY18" s="614"/>
      <c r="BZ18" s="614"/>
      <c r="CA18" s="614"/>
      <c r="CB18" s="618"/>
      <c r="CD18" s="607" t="s">
        <v>275</v>
      </c>
      <c r="CE18" s="608"/>
      <c r="CF18" s="608"/>
      <c r="CG18" s="608"/>
      <c r="CH18" s="608"/>
      <c r="CI18" s="608"/>
      <c r="CJ18" s="608"/>
      <c r="CK18" s="608"/>
      <c r="CL18" s="608"/>
      <c r="CM18" s="608"/>
      <c r="CN18" s="608"/>
      <c r="CO18" s="608"/>
      <c r="CP18" s="608"/>
      <c r="CQ18" s="609"/>
      <c r="CR18" s="610">
        <v>32627</v>
      </c>
      <c r="CS18" s="611"/>
      <c r="CT18" s="611"/>
      <c r="CU18" s="611"/>
      <c r="CV18" s="611"/>
      <c r="CW18" s="611"/>
      <c r="CX18" s="611"/>
      <c r="CY18" s="612"/>
      <c r="CZ18" s="613">
        <v>0.2</v>
      </c>
      <c r="DA18" s="613"/>
      <c r="DB18" s="613"/>
      <c r="DC18" s="613"/>
      <c r="DD18" s="619">
        <v>32627</v>
      </c>
      <c r="DE18" s="611"/>
      <c r="DF18" s="611"/>
      <c r="DG18" s="611"/>
      <c r="DH18" s="611"/>
      <c r="DI18" s="611"/>
      <c r="DJ18" s="611"/>
      <c r="DK18" s="611"/>
      <c r="DL18" s="611"/>
      <c r="DM18" s="611"/>
      <c r="DN18" s="611"/>
      <c r="DO18" s="611"/>
      <c r="DP18" s="612"/>
      <c r="DQ18" s="619">
        <v>27</v>
      </c>
      <c r="DR18" s="611"/>
      <c r="DS18" s="611"/>
      <c r="DT18" s="611"/>
      <c r="DU18" s="611"/>
      <c r="DV18" s="611"/>
      <c r="DW18" s="611"/>
      <c r="DX18" s="611"/>
      <c r="DY18" s="611"/>
      <c r="DZ18" s="611"/>
      <c r="EA18" s="611"/>
      <c r="EB18" s="611"/>
      <c r="EC18" s="620"/>
    </row>
    <row r="19" spans="2:133" ht="11.25" customHeight="1">
      <c r="B19" s="607" t="s">
        <v>276</v>
      </c>
      <c r="C19" s="608"/>
      <c r="D19" s="608"/>
      <c r="E19" s="608"/>
      <c r="F19" s="608"/>
      <c r="G19" s="608"/>
      <c r="H19" s="608"/>
      <c r="I19" s="608"/>
      <c r="J19" s="608"/>
      <c r="K19" s="608"/>
      <c r="L19" s="608"/>
      <c r="M19" s="608"/>
      <c r="N19" s="608"/>
      <c r="O19" s="608"/>
      <c r="P19" s="608"/>
      <c r="Q19" s="609"/>
      <c r="R19" s="610">
        <v>13847</v>
      </c>
      <c r="S19" s="611"/>
      <c r="T19" s="611"/>
      <c r="U19" s="611"/>
      <c r="V19" s="611"/>
      <c r="W19" s="611"/>
      <c r="X19" s="611"/>
      <c r="Y19" s="612"/>
      <c r="Z19" s="613">
        <v>0.1</v>
      </c>
      <c r="AA19" s="613"/>
      <c r="AB19" s="613"/>
      <c r="AC19" s="613"/>
      <c r="AD19" s="614">
        <v>13847</v>
      </c>
      <c r="AE19" s="614"/>
      <c r="AF19" s="614"/>
      <c r="AG19" s="614"/>
      <c r="AH19" s="614"/>
      <c r="AI19" s="614"/>
      <c r="AJ19" s="614"/>
      <c r="AK19" s="614"/>
      <c r="AL19" s="615">
        <v>0.2</v>
      </c>
      <c r="AM19" s="616"/>
      <c r="AN19" s="616"/>
      <c r="AO19" s="617"/>
      <c r="AP19" s="607" t="s">
        <v>277</v>
      </c>
      <c r="AQ19" s="608"/>
      <c r="AR19" s="608"/>
      <c r="AS19" s="608"/>
      <c r="AT19" s="608"/>
      <c r="AU19" s="608"/>
      <c r="AV19" s="608"/>
      <c r="AW19" s="608"/>
      <c r="AX19" s="608"/>
      <c r="AY19" s="608"/>
      <c r="AZ19" s="608"/>
      <c r="BA19" s="608"/>
      <c r="BB19" s="608"/>
      <c r="BC19" s="608"/>
      <c r="BD19" s="608"/>
      <c r="BE19" s="608"/>
      <c r="BF19" s="609"/>
      <c r="BG19" s="610" t="s">
        <v>239</v>
      </c>
      <c r="BH19" s="611"/>
      <c r="BI19" s="611"/>
      <c r="BJ19" s="611"/>
      <c r="BK19" s="611"/>
      <c r="BL19" s="611"/>
      <c r="BM19" s="611"/>
      <c r="BN19" s="612"/>
      <c r="BO19" s="613" t="s">
        <v>130</v>
      </c>
      <c r="BP19" s="613"/>
      <c r="BQ19" s="613"/>
      <c r="BR19" s="613"/>
      <c r="BS19" s="614" t="s">
        <v>130</v>
      </c>
      <c r="BT19" s="614"/>
      <c r="BU19" s="614"/>
      <c r="BV19" s="614"/>
      <c r="BW19" s="614"/>
      <c r="BX19" s="614"/>
      <c r="BY19" s="614"/>
      <c r="BZ19" s="614"/>
      <c r="CA19" s="614"/>
      <c r="CB19" s="618"/>
      <c r="CD19" s="607" t="s">
        <v>278</v>
      </c>
      <c r="CE19" s="608"/>
      <c r="CF19" s="608"/>
      <c r="CG19" s="608"/>
      <c r="CH19" s="608"/>
      <c r="CI19" s="608"/>
      <c r="CJ19" s="608"/>
      <c r="CK19" s="608"/>
      <c r="CL19" s="608"/>
      <c r="CM19" s="608"/>
      <c r="CN19" s="608"/>
      <c r="CO19" s="608"/>
      <c r="CP19" s="608"/>
      <c r="CQ19" s="609"/>
      <c r="CR19" s="610" t="s">
        <v>130</v>
      </c>
      <c r="CS19" s="611"/>
      <c r="CT19" s="611"/>
      <c r="CU19" s="611"/>
      <c r="CV19" s="611"/>
      <c r="CW19" s="611"/>
      <c r="CX19" s="611"/>
      <c r="CY19" s="612"/>
      <c r="CZ19" s="613" t="s">
        <v>130</v>
      </c>
      <c r="DA19" s="613"/>
      <c r="DB19" s="613"/>
      <c r="DC19" s="613"/>
      <c r="DD19" s="619" t="s">
        <v>130</v>
      </c>
      <c r="DE19" s="611"/>
      <c r="DF19" s="611"/>
      <c r="DG19" s="611"/>
      <c r="DH19" s="611"/>
      <c r="DI19" s="611"/>
      <c r="DJ19" s="611"/>
      <c r="DK19" s="611"/>
      <c r="DL19" s="611"/>
      <c r="DM19" s="611"/>
      <c r="DN19" s="611"/>
      <c r="DO19" s="611"/>
      <c r="DP19" s="612"/>
      <c r="DQ19" s="619" t="s">
        <v>239</v>
      </c>
      <c r="DR19" s="611"/>
      <c r="DS19" s="611"/>
      <c r="DT19" s="611"/>
      <c r="DU19" s="611"/>
      <c r="DV19" s="611"/>
      <c r="DW19" s="611"/>
      <c r="DX19" s="611"/>
      <c r="DY19" s="611"/>
      <c r="DZ19" s="611"/>
      <c r="EA19" s="611"/>
      <c r="EB19" s="611"/>
      <c r="EC19" s="620"/>
    </row>
    <row r="20" spans="2:133" ht="11.25" customHeight="1">
      <c r="B20" s="623" t="s">
        <v>279</v>
      </c>
      <c r="C20" s="624"/>
      <c r="D20" s="624"/>
      <c r="E20" s="624"/>
      <c r="F20" s="624"/>
      <c r="G20" s="624"/>
      <c r="H20" s="624"/>
      <c r="I20" s="624"/>
      <c r="J20" s="624"/>
      <c r="K20" s="624"/>
      <c r="L20" s="624"/>
      <c r="M20" s="624"/>
      <c r="N20" s="624"/>
      <c r="O20" s="624"/>
      <c r="P20" s="624"/>
      <c r="Q20" s="625"/>
      <c r="R20" s="610">
        <v>156</v>
      </c>
      <c r="S20" s="611"/>
      <c r="T20" s="611"/>
      <c r="U20" s="611"/>
      <c r="V20" s="611"/>
      <c r="W20" s="611"/>
      <c r="X20" s="611"/>
      <c r="Y20" s="612"/>
      <c r="Z20" s="613">
        <v>0</v>
      </c>
      <c r="AA20" s="613"/>
      <c r="AB20" s="613"/>
      <c r="AC20" s="613"/>
      <c r="AD20" s="614">
        <v>156</v>
      </c>
      <c r="AE20" s="614"/>
      <c r="AF20" s="614"/>
      <c r="AG20" s="614"/>
      <c r="AH20" s="614"/>
      <c r="AI20" s="614"/>
      <c r="AJ20" s="614"/>
      <c r="AK20" s="614"/>
      <c r="AL20" s="615">
        <v>0</v>
      </c>
      <c r="AM20" s="616"/>
      <c r="AN20" s="616"/>
      <c r="AO20" s="617"/>
      <c r="AP20" s="607" t="s">
        <v>280</v>
      </c>
      <c r="AQ20" s="608"/>
      <c r="AR20" s="608"/>
      <c r="AS20" s="608"/>
      <c r="AT20" s="608"/>
      <c r="AU20" s="608"/>
      <c r="AV20" s="608"/>
      <c r="AW20" s="608"/>
      <c r="AX20" s="608"/>
      <c r="AY20" s="608"/>
      <c r="AZ20" s="608"/>
      <c r="BA20" s="608"/>
      <c r="BB20" s="608"/>
      <c r="BC20" s="608"/>
      <c r="BD20" s="608"/>
      <c r="BE20" s="608"/>
      <c r="BF20" s="609"/>
      <c r="BG20" s="610" t="s">
        <v>239</v>
      </c>
      <c r="BH20" s="611"/>
      <c r="BI20" s="611"/>
      <c r="BJ20" s="611"/>
      <c r="BK20" s="611"/>
      <c r="BL20" s="611"/>
      <c r="BM20" s="611"/>
      <c r="BN20" s="612"/>
      <c r="BO20" s="613" t="s">
        <v>130</v>
      </c>
      <c r="BP20" s="613"/>
      <c r="BQ20" s="613"/>
      <c r="BR20" s="613"/>
      <c r="BS20" s="614" t="s">
        <v>130</v>
      </c>
      <c r="BT20" s="614"/>
      <c r="BU20" s="614"/>
      <c r="BV20" s="614"/>
      <c r="BW20" s="614"/>
      <c r="BX20" s="614"/>
      <c r="BY20" s="614"/>
      <c r="BZ20" s="614"/>
      <c r="CA20" s="614"/>
      <c r="CB20" s="618"/>
      <c r="CD20" s="607" t="s">
        <v>281</v>
      </c>
      <c r="CE20" s="608"/>
      <c r="CF20" s="608"/>
      <c r="CG20" s="608"/>
      <c r="CH20" s="608"/>
      <c r="CI20" s="608"/>
      <c r="CJ20" s="608"/>
      <c r="CK20" s="608"/>
      <c r="CL20" s="608"/>
      <c r="CM20" s="608"/>
      <c r="CN20" s="608"/>
      <c r="CO20" s="608"/>
      <c r="CP20" s="608"/>
      <c r="CQ20" s="609"/>
      <c r="CR20" s="610">
        <v>15028076</v>
      </c>
      <c r="CS20" s="611"/>
      <c r="CT20" s="611"/>
      <c r="CU20" s="611"/>
      <c r="CV20" s="611"/>
      <c r="CW20" s="611"/>
      <c r="CX20" s="611"/>
      <c r="CY20" s="612"/>
      <c r="CZ20" s="613">
        <v>100</v>
      </c>
      <c r="DA20" s="613"/>
      <c r="DB20" s="613"/>
      <c r="DC20" s="613"/>
      <c r="DD20" s="619">
        <v>1913270</v>
      </c>
      <c r="DE20" s="611"/>
      <c r="DF20" s="611"/>
      <c r="DG20" s="611"/>
      <c r="DH20" s="611"/>
      <c r="DI20" s="611"/>
      <c r="DJ20" s="611"/>
      <c r="DK20" s="611"/>
      <c r="DL20" s="611"/>
      <c r="DM20" s="611"/>
      <c r="DN20" s="611"/>
      <c r="DO20" s="611"/>
      <c r="DP20" s="612"/>
      <c r="DQ20" s="619">
        <v>7520462</v>
      </c>
      <c r="DR20" s="611"/>
      <c r="DS20" s="611"/>
      <c r="DT20" s="611"/>
      <c r="DU20" s="611"/>
      <c r="DV20" s="611"/>
      <c r="DW20" s="611"/>
      <c r="DX20" s="611"/>
      <c r="DY20" s="611"/>
      <c r="DZ20" s="611"/>
      <c r="EA20" s="611"/>
      <c r="EB20" s="611"/>
      <c r="EC20" s="620"/>
    </row>
    <row r="21" spans="2:133" ht="11.25" customHeight="1">
      <c r="B21" s="607" t="s">
        <v>282</v>
      </c>
      <c r="C21" s="608"/>
      <c r="D21" s="608"/>
      <c r="E21" s="608"/>
      <c r="F21" s="608"/>
      <c r="G21" s="608"/>
      <c r="H21" s="608"/>
      <c r="I21" s="608"/>
      <c r="J21" s="608"/>
      <c r="K21" s="608"/>
      <c r="L21" s="608"/>
      <c r="M21" s="608"/>
      <c r="N21" s="608"/>
      <c r="O21" s="608"/>
      <c r="P21" s="608"/>
      <c r="Q21" s="609"/>
      <c r="R21" s="610">
        <v>4003143</v>
      </c>
      <c r="S21" s="611"/>
      <c r="T21" s="611"/>
      <c r="U21" s="611"/>
      <c r="V21" s="611"/>
      <c r="W21" s="611"/>
      <c r="X21" s="611"/>
      <c r="Y21" s="612"/>
      <c r="Z21" s="613">
        <v>25.3</v>
      </c>
      <c r="AA21" s="613"/>
      <c r="AB21" s="613"/>
      <c r="AC21" s="613"/>
      <c r="AD21" s="614">
        <v>3438688</v>
      </c>
      <c r="AE21" s="614"/>
      <c r="AF21" s="614"/>
      <c r="AG21" s="614"/>
      <c r="AH21" s="614"/>
      <c r="AI21" s="614"/>
      <c r="AJ21" s="614"/>
      <c r="AK21" s="614"/>
      <c r="AL21" s="615">
        <v>54.2</v>
      </c>
      <c r="AM21" s="616"/>
      <c r="AN21" s="616"/>
      <c r="AO21" s="617"/>
      <c r="AP21" s="607" t="s">
        <v>283</v>
      </c>
      <c r="AQ21" s="626"/>
      <c r="AR21" s="626"/>
      <c r="AS21" s="626"/>
      <c r="AT21" s="626"/>
      <c r="AU21" s="626"/>
      <c r="AV21" s="626"/>
      <c r="AW21" s="626"/>
      <c r="AX21" s="626"/>
      <c r="AY21" s="626"/>
      <c r="AZ21" s="626"/>
      <c r="BA21" s="626"/>
      <c r="BB21" s="626"/>
      <c r="BC21" s="626"/>
      <c r="BD21" s="626"/>
      <c r="BE21" s="626"/>
      <c r="BF21" s="627"/>
      <c r="BG21" s="610" t="s">
        <v>130</v>
      </c>
      <c r="BH21" s="611"/>
      <c r="BI21" s="611"/>
      <c r="BJ21" s="611"/>
      <c r="BK21" s="611"/>
      <c r="BL21" s="611"/>
      <c r="BM21" s="611"/>
      <c r="BN21" s="612"/>
      <c r="BO21" s="613" t="s">
        <v>130</v>
      </c>
      <c r="BP21" s="613"/>
      <c r="BQ21" s="613"/>
      <c r="BR21" s="613"/>
      <c r="BS21" s="614" t="s">
        <v>239</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c r="B22" s="607" t="s">
        <v>284</v>
      </c>
      <c r="C22" s="608"/>
      <c r="D22" s="608"/>
      <c r="E22" s="608"/>
      <c r="F22" s="608"/>
      <c r="G22" s="608"/>
      <c r="H22" s="608"/>
      <c r="I22" s="608"/>
      <c r="J22" s="608"/>
      <c r="K22" s="608"/>
      <c r="L22" s="608"/>
      <c r="M22" s="608"/>
      <c r="N22" s="608"/>
      <c r="O22" s="608"/>
      <c r="P22" s="608"/>
      <c r="Q22" s="609"/>
      <c r="R22" s="610">
        <v>3438688</v>
      </c>
      <c r="S22" s="611"/>
      <c r="T22" s="611"/>
      <c r="U22" s="611"/>
      <c r="V22" s="611"/>
      <c r="W22" s="611"/>
      <c r="X22" s="611"/>
      <c r="Y22" s="612"/>
      <c r="Z22" s="613">
        <v>21.7</v>
      </c>
      <c r="AA22" s="613"/>
      <c r="AB22" s="613"/>
      <c r="AC22" s="613"/>
      <c r="AD22" s="614">
        <v>3438688</v>
      </c>
      <c r="AE22" s="614"/>
      <c r="AF22" s="614"/>
      <c r="AG22" s="614"/>
      <c r="AH22" s="614"/>
      <c r="AI22" s="614"/>
      <c r="AJ22" s="614"/>
      <c r="AK22" s="614"/>
      <c r="AL22" s="615">
        <v>54.2</v>
      </c>
      <c r="AM22" s="616"/>
      <c r="AN22" s="616"/>
      <c r="AO22" s="617"/>
      <c r="AP22" s="607" t="s">
        <v>285</v>
      </c>
      <c r="AQ22" s="626"/>
      <c r="AR22" s="626"/>
      <c r="AS22" s="626"/>
      <c r="AT22" s="626"/>
      <c r="AU22" s="626"/>
      <c r="AV22" s="626"/>
      <c r="AW22" s="626"/>
      <c r="AX22" s="626"/>
      <c r="AY22" s="626"/>
      <c r="AZ22" s="626"/>
      <c r="BA22" s="626"/>
      <c r="BB22" s="626"/>
      <c r="BC22" s="626"/>
      <c r="BD22" s="626"/>
      <c r="BE22" s="626"/>
      <c r="BF22" s="627"/>
      <c r="BG22" s="610" t="s">
        <v>239</v>
      </c>
      <c r="BH22" s="611"/>
      <c r="BI22" s="611"/>
      <c r="BJ22" s="611"/>
      <c r="BK22" s="611"/>
      <c r="BL22" s="611"/>
      <c r="BM22" s="611"/>
      <c r="BN22" s="612"/>
      <c r="BO22" s="613" t="s">
        <v>130</v>
      </c>
      <c r="BP22" s="613"/>
      <c r="BQ22" s="613"/>
      <c r="BR22" s="613"/>
      <c r="BS22" s="614" t="s">
        <v>239</v>
      </c>
      <c r="BT22" s="614"/>
      <c r="BU22" s="614"/>
      <c r="BV22" s="614"/>
      <c r="BW22" s="614"/>
      <c r="BX22" s="614"/>
      <c r="BY22" s="614"/>
      <c r="BZ22" s="614"/>
      <c r="CA22" s="614"/>
      <c r="CB22" s="618"/>
      <c r="CD22" s="592" t="s">
        <v>286</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c r="B23" s="607" t="s">
        <v>287</v>
      </c>
      <c r="C23" s="608"/>
      <c r="D23" s="608"/>
      <c r="E23" s="608"/>
      <c r="F23" s="608"/>
      <c r="G23" s="608"/>
      <c r="H23" s="608"/>
      <c r="I23" s="608"/>
      <c r="J23" s="608"/>
      <c r="K23" s="608"/>
      <c r="L23" s="608"/>
      <c r="M23" s="608"/>
      <c r="N23" s="608"/>
      <c r="O23" s="608"/>
      <c r="P23" s="608"/>
      <c r="Q23" s="609"/>
      <c r="R23" s="610">
        <v>564455</v>
      </c>
      <c r="S23" s="611"/>
      <c r="T23" s="611"/>
      <c r="U23" s="611"/>
      <c r="V23" s="611"/>
      <c r="W23" s="611"/>
      <c r="X23" s="611"/>
      <c r="Y23" s="612"/>
      <c r="Z23" s="613">
        <v>3.6</v>
      </c>
      <c r="AA23" s="613"/>
      <c r="AB23" s="613"/>
      <c r="AC23" s="613"/>
      <c r="AD23" s="614" t="s">
        <v>130</v>
      </c>
      <c r="AE23" s="614"/>
      <c r="AF23" s="614"/>
      <c r="AG23" s="614"/>
      <c r="AH23" s="614"/>
      <c r="AI23" s="614"/>
      <c r="AJ23" s="614"/>
      <c r="AK23" s="614"/>
      <c r="AL23" s="615" t="s">
        <v>130</v>
      </c>
      <c r="AM23" s="616"/>
      <c r="AN23" s="616"/>
      <c r="AO23" s="617"/>
      <c r="AP23" s="607" t="s">
        <v>288</v>
      </c>
      <c r="AQ23" s="626"/>
      <c r="AR23" s="626"/>
      <c r="AS23" s="626"/>
      <c r="AT23" s="626"/>
      <c r="AU23" s="626"/>
      <c r="AV23" s="626"/>
      <c r="AW23" s="626"/>
      <c r="AX23" s="626"/>
      <c r="AY23" s="626"/>
      <c r="AZ23" s="626"/>
      <c r="BA23" s="626"/>
      <c r="BB23" s="626"/>
      <c r="BC23" s="626"/>
      <c r="BD23" s="626"/>
      <c r="BE23" s="626"/>
      <c r="BF23" s="627"/>
      <c r="BG23" s="610" t="s">
        <v>239</v>
      </c>
      <c r="BH23" s="611"/>
      <c r="BI23" s="611"/>
      <c r="BJ23" s="611"/>
      <c r="BK23" s="611"/>
      <c r="BL23" s="611"/>
      <c r="BM23" s="611"/>
      <c r="BN23" s="612"/>
      <c r="BO23" s="613" t="s">
        <v>239</v>
      </c>
      <c r="BP23" s="613"/>
      <c r="BQ23" s="613"/>
      <c r="BR23" s="613"/>
      <c r="BS23" s="614" t="s">
        <v>239</v>
      </c>
      <c r="BT23" s="614"/>
      <c r="BU23" s="614"/>
      <c r="BV23" s="614"/>
      <c r="BW23" s="614"/>
      <c r="BX23" s="614"/>
      <c r="BY23" s="614"/>
      <c r="BZ23" s="614"/>
      <c r="CA23" s="614"/>
      <c r="CB23" s="618"/>
      <c r="CD23" s="592" t="s">
        <v>227</v>
      </c>
      <c r="CE23" s="593"/>
      <c r="CF23" s="593"/>
      <c r="CG23" s="593"/>
      <c r="CH23" s="593"/>
      <c r="CI23" s="593"/>
      <c r="CJ23" s="593"/>
      <c r="CK23" s="593"/>
      <c r="CL23" s="593"/>
      <c r="CM23" s="593"/>
      <c r="CN23" s="593"/>
      <c r="CO23" s="593"/>
      <c r="CP23" s="593"/>
      <c r="CQ23" s="594"/>
      <c r="CR23" s="592" t="s">
        <v>289</v>
      </c>
      <c r="CS23" s="593"/>
      <c r="CT23" s="593"/>
      <c r="CU23" s="593"/>
      <c r="CV23" s="593"/>
      <c r="CW23" s="593"/>
      <c r="CX23" s="593"/>
      <c r="CY23" s="594"/>
      <c r="CZ23" s="592" t="s">
        <v>290</v>
      </c>
      <c r="DA23" s="593"/>
      <c r="DB23" s="593"/>
      <c r="DC23" s="594"/>
      <c r="DD23" s="592" t="s">
        <v>291</v>
      </c>
      <c r="DE23" s="593"/>
      <c r="DF23" s="593"/>
      <c r="DG23" s="593"/>
      <c r="DH23" s="593"/>
      <c r="DI23" s="593"/>
      <c r="DJ23" s="593"/>
      <c r="DK23" s="594"/>
      <c r="DL23" s="637" t="s">
        <v>292</v>
      </c>
      <c r="DM23" s="638"/>
      <c r="DN23" s="638"/>
      <c r="DO23" s="638"/>
      <c r="DP23" s="638"/>
      <c r="DQ23" s="638"/>
      <c r="DR23" s="638"/>
      <c r="DS23" s="638"/>
      <c r="DT23" s="638"/>
      <c r="DU23" s="638"/>
      <c r="DV23" s="639"/>
      <c r="DW23" s="592" t="s">
        <v>293</v>
      </c>
      <c r="DX23" s="593"/>
      <c r="DY23" s="593"/>
      <c r="DZ23" s="593"/>
      <c r="EA23" s="593"/>
      <c r="EB23" s="593"/>
      <c r="EC23" s="594"/>
    </row>
    <row r="24" spans="2:133" ht="11.25" customHeight="1">
      <c r="B24" s="607" t="s">
        <v>294</v>
      </c>
      <c r="C24" s="608"/>
      <c r="D24" s="608"/>
      <c r="E24" s="608"/>
      <c r="F24" s="608"/>
      <c r="G24" s="608"/>
      <c r="H24" s="608"/>
      <c r="I24" s="608"/>
      <c r="J24" s="608"/>
      <c r="K24" s="608"/>
      <c r="L24" s="608"/>
      <c r="M24" s="608"/>
      <c r="N24" s="608"/>
      <c r="O24" s="608"/>
      <c r="P24" s="608"/>
      <c r="Q24" s="609"/>
      <c r="R24" s="610" t="s">
        <v>130</v>
      </c>
      <c r="S24" s="611"/>
      <c r="T24" s="611"/>
      <c r="U24" s="611"/>
      <c r="V24" s="611"/>
      <c r="W24" s="611"/>
      <c r="X24" s="611"/>
      <c r="Y24" s="612"/>
      <c r="Z24" s="613" t="s">
        <v>130</v>
      </c>
      <c r="AA24" s="613"/>
      <c r="AB24" s="613"/>
      <c r="AC24" s="613"/>
      <c r="AD24" s="614" t="s">
        <v>130</v>
      </c>
      <c r="AE24" s="614"/>
      <c r="AF24" s="614"/>
      <c r="AG24" s="614"/>
      <c r="AH24" s="614"/>
      <c r="AI24" s="614"/>
      <c r="AJ24" s="614"/>
      <c r="AK24" s="614"/>
      <c r="AL24" s="615" t="s">
        <v>239</v>
      </c>
      <c r="AM24" s="616"/>
      <c r="AN24" s="616"/>
      <c r="AO24" s="617"/>
      <c r="AP24" s="607" t="s">
        <v>295</v>
      </c>
      <c r="AQ24" s="626"/>
      <c r="AR24" s="626"/>
      <c r="AS24" s="626"/>
      <c r="AT24" s="626"/>
      <c r="AU24" s="626"/>
      <c r="AV24" s="626"/>
      <c r="AW24" s="626"/>
      <c r="AX24" s="626"/>
      <c r="AY24" s="626"/>
      <c r="AZ24" s="626"/>
      <c r="BA24" s="626"/>
      <c r="BB24" s="626"/>
      <c r="BC24" s="626"/>
      <c r="BD24" s="626"/>
      <c r="BE24" s="626"/>
      <c r="BF24" s="627"/>
      <c r="BG24" s="610" t="s">
        <v>130</v>
      </c>
      <c r="BH24" s="611"/>
      <c r="BI24" s="611"/>
      <c r="BJ24" s="611"/>
      <c r="BK24" s="611"/>
      <c r="BL24" s="611"/>
      <c r="BM24" s="611"/>
      <c r="BN24" s="612"/>
      <c r="BO24" s="613" t="s">
        <v>130</v>
      </c>
      <c r="BP24" s="613"/>
      <c r="BQ24" s="613"/>
      <c r="BR24" s="613"/>
      <c r="BS24" s="614" t="s">
        <v>130</v>
      </c>
      <c r="BT24" s="614"/>
      <c r="BU24" s="614"/>
      <c r="BV24" s="614"/>
      <c r="BW24" s="614"/>
      <c r="BX24" s="614"/>
      <c r="BY24" s="614"/>
      <c r="BZ24" s="614"/>
      <c r="CA24" s="614"/>
      <c r="CB24" s="618"/>
      <c r="CD24" s="596" t="s">
        <v>296</v>
      </c>
      <c r="CE24" s="597"/>
      <c r="CF24" s="597"/>
      <c r="CG24" s="597"/>
      <c r="CH24" s="597"/>
      <c r="CI24" s="597"/>
      <c r="CJ24" s="597"/>
      <c r="CK24" s="597"/>
      <c r="CL24" s="597"/>
      <c r="CM24" s="597"/>
      <c r="CN24" s="597"/>
      <c r="CO24" s="597"/>
      <c r="CP24" s="597"/>
      <c r="CQ24" s="598"/>
      <c r="CR24" s="599">
        <v>5782935</v>
      </c>
      <c r="CS24" s="600"/>
      <c r="CT24" s="600"/>
      <c r="CU24" s="600"/>
      <c r="CV24" s="600"/>
      <c r="CW24" s="600"/>
      <c r="CX24" s="600"/>
      <c r="CY24" s="601"/>
      <c r="CZ24" s="604">
        <v>38.5</v>
      </c>
      <c r="DA24" s="605"/>
      <c r="DB24" s="605"/>
      <c r="DC24" s="621"/>
      <c r="DD24" s="645">
        <v>3628989</v>
      </c>
      <c r="DE24" s="600"/>
      <c r="DF24" s="600"/>
      <c r="DG24" s="600"/>
      <c r="DH24" s="600"/>
      <c r="DI24" s="600"/>
      <c r="DJ24" s="600"/>
      <c r="DK24" s="601"/>
      <c r="DL24" s="645">
        <v>3576912</v>
      </c>
      <c r="DM24" s="600"/>
      <c r="DN24" s="600"/>
      <c r="DO24" s="600"/>
      <c r="DP24" s="600"/>
      <c r="DQ24" s="600"/>
      <c r="DR24" s="600"/>
      <c r="DS24" s="600"/>
      <c r="DT24" s="600"/>
      <c r="DU24" s="600"/>
      <c r="DV24" s="601"/>
      <c r="DW24" s="604">
        <v>55.6</v>
      </c>
      <c r="DX24" s="605"/>
      <c r="DY24" s="605"/>
      <c r="DZ24" s="605"/>
      <c r="EA24" s="605"/>
      <c r="EB24" s="605"/>
      <c r="EC24" s="606"/>
    </row>
    <row r="25" spans="2:133" ht="11.25" customHeight="1">
      <c r="B25" s="607" t="s">
        <v>297</v>
      </c>
      <c r="C25" s="608"/>
      <c r="D25" s="608"/>
      <c r="E25" s="608"/>
      <c r="F25" s="608"/>
      <c r="G25" s="608"/>
      <c r="H25" s="608"/>
      <c r="I25" s="608"/>
      <c r="J25" s="608"/>
      <c r="K25" s="608"/>
      <c r="L25" s="608"/>
      <c r="M25" s="608"/>
      <c r="N25" s="608"/>
      <c r="O25" s="608"/>
      <c r="P25" s="608"/>
      <c r="Q25" s="609"/>
      <c r="R25" s="610">
        <v>6889407</v>
      </c>
      <c r="S25" s="611"/>
      <c r="T25" s="611"/>
      <c r="U25" s="611"/>
      <c r="V25" s="611"/>
      <c r="W25" s="611"/>
      <c r="X25" s="611"/>
      <c r="Y25" s="612"/>
      <c r="Z25" s="613">
        <v>43.5</v>
      </c>
      <c r="AA25" s="613"/>
      <c r="AB25" s="613"/>
      <c r="AC25" s="613"/>
      <c r="AD25" s="614">
        <v>6324952</v>
      </c>
      <c r="AE25" s="614"/>
      <c r="AF25" s="614"/>
      <c r="AG25" s="614"/>
      <c r="AH25" s="614"/>
      <c r="AI25" s="614"/>
      <c r="AJ25" s="614"/>
      <c r="AK25" s="614"/>
      <c r="AL25" s="615">
        <v>99.6</v>
      </c>
      <c r="AM25" s="616"/>
      <c r="AN25" s="616"/>
      <c r="AO25" s="617"/>
      <c r="AP25" s="607" t="s">
        <v>298</v>
      </c>
      <c r="AQ25" s="626"/>
      <c r="AR25" s="626"/>
      <c r="AS25" s="626"/>
      <c r="AT25" s="626"/>
      <c r="AU25" s="626"/>
      <c r="AV25" s="626"/>
      <c r="AW25" s="626"/>
      <c r="AX25" s="626"/>
      <c r="AY25" s="626"/>
      <c r="AZ25" s="626"/>
      <c r="BA25" s="626"/>
      <c r="BB25" s="626"/>
      <c r="BC25" s="626"/>
      <c r="BD25" s="626"/>
      <c r="BE25" s="626"/>
      <c r="BF25" s="627"/>
      <c r="BG25" s="610" t="s">
        <v>130</v>
      </c>
      <c r="BH25" s="611"/>
      <c r="BI25" s="611"/>
      <c r="BJ25" s="611"/>
      <c r="BK25" s="611"/>
      <c r="BL25" s="611"/>
      <c r="BM25" s="611"/>
      <c r="BN25" s="612"/>
      <c r="BO25" s="613" t="s">
        <v>130</v>
      </c>
      <c r="BP25" s="613"/>
      <c r="BQ25" s="613"/>
      <c r="BR25" s="613"/>
      <c r="BS25" s="614" t="s">
        <v>239</v>
      </c>
      <c r="BT25" s="614"/>
      <c r="BU25" s="614"/>
      <c r="BV25" s="614"/>
      <c r="BW25" s="614"/>
      <c r="BX25" s="614"/>
      <c r="BY25" s="614"/>
      <c r="BZ25" s="614"/>
      <c r="CA25" s="614"/>
      <c r="CB25" s="618"/>
      <c r="CD25" s="607" t="s">
        <v>299</v>
      </c>
      <c r="CE25" s="608"/>
      <c r="CF25" s="608"/>
      <c r="CG25" s="608"/>
      <c r="CH25" s="608"/>
      <c r="CI25" s="608"/>
      <c r="CJ25" s="608"/>
      <c r="CK25" s="608"/>
      <c r="CL25" s="608"/>
      <c r="CM25" s="608"/>
      <c r="CN25" s="608"/>
      <c r="CO25" s="608"/>
      <c r="CP25" s="608"/>
      <c r="CQ25" s="609"/>
      <c r="CR25" s="610">
        <v>2201939</v>
      </c>
      <c r="CS25" s="642"/>
      <c r="CT25" s="642"/>
      <c r="CU25" s="642"/>
      <c r="CV25" s="642"/>
      <c r="CW25" s="642"/>
      <c r="CX25" s="642"/>
      <c r="CY25" s="643"/>
      <c r="CZ25" s="615">
        <v>14.7</v>
      </c>
      <c r="DA25" s="640"/>
      <c r="DB25" s="640"/>
      <c r="DC25" s="644"/>
      <c r="DD25" s="619">
        <v>2054113</v>
      </c>
      <c r="DE25" s="642"/>
      <c r="DF25" s="642"/>
      <c r="DG25" s="642"/>
      <c r="DH25" s="642"/>
      <c r="DI25" s="642"/>
      <c r="DJ25" s="642"/>
      <c r="DK25" s="643"/>
      <c r="DL25" s="619">
        <v>2006689</v>
      </c>
      <c r="DM25" s="642"/>
      <c r="DN25" s="642"/>
      <c r="DO25" s="642"/>
      <c r="DP25" s="642"/>
      <c r="DQ25" s="642"/>
      <c r="DR25" s="642"/>
      <c r="DS25" s="642"/>
      <c r="DT25" s="642"/>
      <c r="DU25" s="642"/>
      <c r="DV25" s="643"/>
      <c r="DW25" s="615">
        <v>31.2</v>
      </c>
      <c r="DX25" s="640"/>
      <c r="DY25" s="640"/>
      <c r="DZ25" s="640"/>
      <c r="EA25" s="640"/>
      <c r="EB25" s="640"/>
      <c r="EC25" s="641"/>
    </row>
    <row r="26" spans="2:133" ht="11.25" customHeight="1">
      <c r="B26" s="607" t="s">
        <v>300</v>
      </c>
      <c r="C26" s="608"/>
      <c r="D26" s="608"/>
      <c r="E26" s="608"/>
      <c r="F26" s="608"/>
      <c r="G26" s="608"/>
      <c r="H26" s="608"/>
      <c r="I26" s="608"/>
      <c r="J26" s="608"/>
      <c r="K26" s="608"/>
      <c r="L26" s="608"/>
      <c r="M26" s="608"/>
      <c r="N26" s="608"/>
      <c r="O26" s="608"/>
      <c r="P26" s="608"/>
      <c r="Q26" s="609"/>
      <c r="R26" s="610">
        <v>2528</v>
      </c>
      <c r="S26" s="611"/>
      <c r="T26" s="611"/>
      <c r="U26" s="611"/>
      <c r="V26" s="611"/>
      <c r="W26" s="611"/>
      <c r="X26" s="611"/>
      <c r="Y26" s="612"/>
      <c r="Z26" s="613">
        <v>0</v>
      </c>
      <c r="AA26" s="613"/>
      <c r="AB26" s="613"/>
      <c r="AC26" s="613"/>
      <c r="AD26" s="614">
        <v>2528</v>
      </c>
      <c r="AE26" s="614"/>
      <c r="AF26" s="614"/>
      <c r="AG26" s="614"/>
      <c r="AH26" s="614"/>
      <c r="AI26" s="614"/>
      <c r="AJ26" s="614"/>
      <c r="AK26" s="614"/>
      <c r="AL26" s="615">
        <v>0</v>
      </c>
      <c r="AM26" s="616"/>
      <c r="AN26" s="616"/>
      <c r="AO26" s="617"/>
      <c r="AP26" s="607" t="s">
        <v>301</v>
      </c>
      <c r="AQ26" s="626"/>
      <c r="AR26" s="626"/>
      <c r="AS26" s="626"/>
      <c r="AT26" s="626"/>
      <c r="AU26" s="626"/>
      <c r="AV26" s="626"/>
      <c r="AW26" s="626"/>
      <c r="AX26" s="626"/>
      <c r="AY26" s="626"/>
      <c r="AZ26" s="626"/>
      <c r="BA26" s="626"/>
      <c r="BB26" s="626"/>
      <c r="BC26" s="626"/>
      <c r="BD26" s="626"/>
      <c r="BE26" s="626"/>
      <c r="BF26" s="627"/>
      <c r="BG26" s="610" t="s">
        <v>130</v>
      </c>
      <c r="BH26" s="611"/>
      <c r="BI26" s="611"/>
      <c r="BJ26" s="611"/>
      <c r="BK26" s="611"/>
      <c r="BL26" s="611"/>
      <c r="BM26" s="611"/>
      <c r="BN26" s="612"/>
      <c r="BO26" s="613" t="s">
        <v>130</v>
      </c>
      <c r="BP26" s="613"/>
      <c r="BQ26" s="613"/>
      <c r="BR26" s="613"/>
      <c r="BS26" s="614" t="s">
        <v>239</v>
      </c>
      <c r="BT26" s="614"/>
      <c r="BU26" s="614"/>
      <c r="BV26" s="614"/>
      <c r="BW26" s="614"/>
      <c r="BX26" s="614"/>
      <c r="BY26" s="614"/>
      <c r="BZ26" s="614"/>
      <c r="CA26" s="614"/>
      <c r="CB26" s="618"/>
      <c r="CD26" s="607" t="s">
        <v>302</v>
      </c>
      <c r="CE26" s="608"/>
      <c r="CF26" s="608"/>
      <c r="CG26" s="608"/>
      <c r="CH26" s="608"/>
      <c r="CI26" s="608"/>
      <c r="CJ26" s="608"/>
      <c r="CK26" s="608"/>
      <c r="CL26" s="608"/>
      <c r="CM26" s="608"/>
      <c r="CN26" s="608"/>
      <c r="CO26" s="608"/>
      <c r="CP26" s="608"/>
      <c r="CQ26" s="609"/>
      <c r="CR26" s="610">
        <v>1303914</v>
      </c>
      <c r="CS26" s="611"/>
      <c r="CT26" s="611"/>
      <c r="CU26" s="611"/>
      <c r="CV26" s="611"/>
      <c r="CW26" s="611"/>
      <c r="CX26" s="611"/>
      <c r="CY26" s="612"/>
      <c r="CZ26" s="615">
        <v>8.6999999999999993</v>
      </c>
      <c r="DA26" s="640"/>
      <c r="DB26" s="640"/>
      <c r="DC26" s="644"/>
      <c r="DD26" s="619">
        <v>1242002</v>
      </c>
      <c r="DE26" s="611"/>
      <c r="DF26" s="611"/>
      <c r="DG26" s="611"/>
      <c r="DH26" s="611"/>
      <c r="DI26" s="611"/>
      <c r="DJ26" s="611"/>
      <c r="DK26" s="612"/>
      <c r="DL26" s="619" t="s">
        <v>130</v>
      </c>
      <c r="DM26" s="611"/>
      <c r="DN26" s="611"/>
      <c r="DO26" s="611"/>
      <c r="DP26" s="611"/>
      <c r="DQ26" s="611"/>
      <c r="DR26" s="611"/>
      <c r="DS26" s="611"/>
      <c r="DT26" s="611"/>
      <c r="DU26" s="611"/>
      <c r="DV26" s="612"/>
      <c r="DW26" s="615" t="s">
        <v>130</v>
      </c>
      <c r="DX26" s="640"/>
      <c r="DY26" s="640"/>
      <c r="DZ26" s="640"/>
      <c r="EA26" s="640"/>
      <c r="EB26" s="640"/>
      <c r="EC26" s="641"/>
    </row>
    <row r="27" spans="2:133" ht="11.25" customHeight="1">
      <c r="B27" s="607" t="s">
        <v>303</v>
      </c>
      <c r="C27" s="608"/>
      <c r="D27" s="608"/>
      <c r="E27" s="608"/>
      <c r="F27" s="608"/>
      <c r="G27" s="608"/>
      <c r="H27" s="608"/>
      <c r="I27" s="608"/>
      <c r="J27" s="608"/>
      <c r="K27" s="608"/>
      <c r="L27" s="608"/>
      <c r="M27" s="608"/>
      <c r="N27" s="608"/>
      <c r="O27" s="608"/>
      <c r="P27" s="608"/>
      <c r="Q27" s="609"/>
      <c r="R27" s="610">
        <v>40500</v>
      </c>
      <c r="S27" s="611"/>
      <c r="T27" s="611"/>
      <c r="U27" s="611"/>
      <c r="V27" s="611"/>
      <c r="W27" s="611"/>
      <c r="X27" s="611"/>
      <c r="Y27" s="612"/>
      <c r="Z27" s="613">
        <v>0.3</v>
      </c>
      <c r="AA27" s="613"/>
      <c r="AB27" s="613"/>
      <c r="AC27" s="613"/>
      <c r="AD27" s="614" t="s">
        <v>130</v>
      </c>
      <c r="AE27" s="614"/>
      <c r="AF27" s="614"/>
      <c r="AG27" s="614"/>
      <c r="AH27" s="614"/>
      <c r="AI27" s="614"/>
      <c r="AJ27" s="614"/>
      <c r="AK27" s="614"/>
      <c r="AL27" s="615" t="s">
        <v>239</v>
      </c>
      <c r="AM27" s="616"/>
      <c r="AN27" s="616"/>
      <c r="AO27" s="617"/>
      <c r="AP27" s="607" t="s">
        <v>304</v>
      </c>
      <c r="AQ27" s="608"/>
      <c r="AR27" s="608"/>
      <c r="AS27" s="608"/>
      <c r="AT27" s="608"/>
      <c r="AU27" s="608"/>
      <c r="AV27" s="608"/>
      <c r="AW27" s="608"/>
      <c r="AX27" s="608"/>
      <c r="AY27" s="608"/>
      <c r="AZ27" s="608"/>
      <c r="BA27" s="608"/>
      <c r="BB27" s="608"/>
      <c r="BC27" s="608"/>
      <c r="BD27" s="608"/>
      <c r="BE27" s="608"/>
      <c r="BF27" s="609"/>
      <c r="BG27" s="610">
        <v>2183094</v>
      </c>
      <c r="BH27" s="611"/>
      <c r="BI27" s="611"/>
      <c r="BJ27" s="611"/>
      <c r="BK27" s="611"/>
      <c r="BL27" s="611"/>
      <c r="BM27" s="611"/>
      <c r="BN27" s="612"/>
      <c r="BO27" s="613">
        <v>100</v>
      </c>
      <c r="BP27" s="613"/>
      <c r="BQ27" s="613"/>
      <c r="BR27" s="613"/>
      <c r="BS27" s="614">
        <v>14852</v>
      </c>
      <c r="BT27" s="614"/>
      <c r="BU27" s="614"/>
      <c r="BV27" s="614"/>
      <c r="BW27" s="614"/>
      <c r="BX27" s="614"/>
      <c r="BY27" s="614"/>
      <c r="BZ27" s="614"/>
      <c r="CA27" s="614"/>
      <c r="CB27" s="618"/>
      <c r="CD27" s="607" t="s">
        <v>305</v>
      </c>
      <c r="CE27" s="608"/>
      <c r="CF27" s="608"/>
      <c r="CG27" s="608"/>
      <c r="CH27" s="608"/>
      <c r="CI27" s="608"/>
      <c r="CJ27" s="608"/>
      <c r="CK27" s="608"/>
      <c r="CL27" s="608"/>
      <c r="CM27" s="608"/>
      <c r="CN27" s="608"/>
      <c r="CO27" s="608"/>
      <c r="CP27" s="608"/>
      <c r="CQ27" s="609"/>
      <c r="CR27" s="610">
        <v>2519287</v>
      </c>
      <c r="CS27" s="642"/>
      <c r="CT27" s="642"/>
      <c r="CU27" s="642"/>
      <c r="CV27" s="642"/>
      <c r="CW27" s="642"/>
      <c r="CX27" s="642"/>
      <c r="CY27" s="643"/>
      <c r="CZ27" s="615">
        <v>16.8</v>
      </c>
      <c r="DA27" s="640"/>
      <c r="DB27" s="640"/>
      <c r="DC27" s="644"/>
      <c r="DD27" s="619">
        <v>577497</v>
      </c>
      <c r="DE27" s="642"/>
      <c r="DF27" s="642"/>
      <c r="DG27" s="642"/>
      <c r="DH27" s="642"/>
      <c r="DI27" s="642"/>
      <c r="DJ27" s="642"/>
      <c r="DK27" s="643"/>
      <c r="DL27" s="619">
        <v>572844</v>
      </c>
      <c r="DM27" s="642"/>
      <c r="DN27" s="642"/>
      <c r="DO27" s="642"/>
      <c r="DP27" s="642"/>
      <c r="DQ27" s="642"/>
      <c r="DR27" s="642"/>
      <c r="DS27" s="642"/>
      <c r="DT27" s="642"/>
      <c r="DU27" s="642"/>
      <c r="DV27" s="643"/>
      <c r="DW27" s="615">
        <v>8.9</v>
      </c>
      <c r="DX27" s="640"/>
      <c r="DY27" s="640"/>
      <c r="DZ27" s="640"/>
      <c r="EA27" s="640"/>
      <c r="EB27" s="640"/>
      <c r="EC27" s="641"/>
    </row>
    <row r="28" spans="2:133" ht="11.25" customHeight="1">
      <c r="B28" s="607" t="s">
        <v>306</v>
      </c>
      <c r="C28" s="608"/>
      <c r="D28" s="608"/>
      <c r="E28" s="608"/>
      <c r="F28" s="608"/>
      <c r="G28" s="608"/>
      <c r="H28" s="608"/>
      <c r="I28" s="608"/>
      <c r="J28" s="608"/>
      <c r="K28" s="608"/>
      <c r="L28" s="608"/>
      <c r="M28" s="608"/>
      <c r="N28" s="608"/>
      <c r="O28" s="608"/>
      <c r="P28" s="608"/>
      <c r="Q28" s="609"/>
      <c r="R28" s="610">
        <v>82989</v>
      </c>
      <c r="S28" s="611"/>
      <c r="T28" s="611"/>
      <c r="U28" s="611"/>
      <c r="V28" s="611"/>
      <c r="W28" s="611"/>
      <c r="X28" s="611"/>
      <c r="Y28" s="612"/>
      <c r="Z28" s="613">
        <v>0.5</v>
      </c>
      <c r="AA28" s="613"/>
      <c r="AB28" s="613"/>
      <c r="AC28" s="613"/>
      <c r="AD28" s="614">
        <v>6864</v>
      </c>
      <c r="AE28" s="614"/>
      <c r="AF28" s="614"/>
      <c r="AG28" s="614"/>
      <c r="AH28" s="614"/>
      <c r="AI28" s="614"/>
      <c r="AJ28" s="614"/>
      <c r="AK28" s="614"/>
      <c r="AL28" s="615">
        <v>0.1</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307</v>
      </c>
      <c r="CE28" s="608"/>
      <c r="CF28" s="608"/>
      <c r="CG28" s="608"/>
      <c r="CH28" s="608"/>
      <c r="CI28" s="608"/>
      <c r="CJ28" s="608"/>
      <c r="CK28" s="608"/>
      <c r="CL28" s="608"/>
      <c r="CM28" s="608"/>
      <c r="CN28" s="608"/>
      <c r="CO28" s="608"/>
      <c r="CP28" s="608"/>
      <c r="CQ28" s="609"/>
      <c r="CR28" s="610">
        <v>1061709</v>
      </c>
      <c r="CS28" s="611"/>
      <c r="CT28" s="611"/>
      <c r="CU28" s="611"/>
      <c r="CV28" s="611"/>
      <c r="CW28" s="611"/>
      <c r="CX28" s="611"/>
      <c r="CY28" s="612"/>
      <c r="CZ28" s="615">
        <v>7.1</v>
      </c>
      <c r="DA28" s="640"/>
      <c r="DB28" s="640"/>
      <c r="DC28" s="644"/>
      <c r="DD28" s="619">
        <v>997379</v>
      </c>
      <c r="DE28" s="611"/>
      <c r="DF28" s="611"/>
      <c r="DG28" s="611"/>
      <c r="DH28" s="611"/>
      <c r="DI28" s="611"/>
      <c r="DJ28" s="611"/>
      <c r="DK28" s="612"/>
      <c r="DL28" s="619">
        <v>997379</v>
      </c>
      <c r="DM28" s="611"/>
      <c r="DN28" s="611"/>
      <c r="DO28" s="611"/>
      <c r="DP28" s="611"/>
      <c r="DQ28" s="611"/>
      <c r="DR28" s="611"/>
      <c r="DS28" s="611"/>
      <c r="DT28" s="611"/>
      <c r="DU28" s="611"/>
      <c r="DV28" s="612"/>
      <c r="DW28" s="615">
        <v>15.5</v>
      </c>
      <c r="DX28" s="640"/>
      <c r="DY28" s="640"/>
      <c r="DZ28" s="640"/>
      <c r="EA28" s="640"/>
      <c r="EB28" s="640"/>
      <c r="EC28" s="641"/>
    </row>
    <row r="29" spans="2:133" ht="11.25" customHeight="1">
      <c r="B29" s="607" t="s">
        <v>308</v>
      </c>
      <c r="C29" s="608"/>
      <c r="D29" s="608"/>
      <c r="E29" s="608"/>
      <c r="F29" s="608"/>
      <c r="G29" s="608"/>
      <c r="H29" s="608"/>
      <c r="I29" s="608"/>
      <c r="J29" s="608"/>
      <c r="K29" s="608"/>
      <c r="L29" s="608"/>
      <c r="M29" s="608"/>
      <c r="N29" s="608"/>
      <c r="O29" s="608"/>
      <c r="P29" s="608"/>
      <c r="Q29" s="609"/>
      <c r="R29" s="610">
        <v>13326</v>
      </c>
      <c r="S29" s="611"/>
      <c r="T29" s="611"/>
      <c r="U29" s="611"/>
      <c r="V29" s="611"/>
      <c r="W29" s="611"/>
      <c r="X29" s="611"/>
      <c r="Y29" s="612"/>
      <c r="Z29" s="613">
        <v>0.1</v>
      </c>
      <c r="AA29" s="613"/>
      <c r="AB29" s="613"/>
      <c r="AC29" s="613"/>
      <c r="AD29" s="614" t="s">
        <v>130</v>
      </c>
      <c r="AE29" s="614"/>
      <c r="AF29" s="614"/>
      <c r="AG29" s="614"/>
      <c r="AH29" s="614"/>
      <c r="AI29" s="614"/>
      <c r="AJ29" s="614"/>
      <c r="AK29" s="614"/>
      <c r="AL29" s="615" t="s">
        <v>130</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6" t="s">
        <v>309</v>
      </c>
      <c r="CE29" s="647"/>
      <c r="CF29" s="607" t="s">
        <v>71</v>
      </c>
      <c r="CG29" s="608"/>
      <c r="CH29" s="608"/>
      <c r="CI29" s="608"/>
      <c r="CJ29" s="608"/>
      <c r="CK29" s="608"/>
      <c r="CL29" s="608"/>
      <c r="CM29" s="608"/>
      <c r="CN29" s="608"/>
      <c r="CO29" s="608"/>
      <c r="CP29" s="608"/>
      <c r="CQ29" s="609"/>
      <c r="CR29" s="610">
        <v>1061709</v>
      </c>
      <c r="CS29" s="642"/>
      <c r="CT29" s="642"/>
      <c r="CU29" s="642"/>
      <c r="CV29" s="642"/>
      <c r="CW29" s="642"/>
      <c r="CX29" s="642"/>
      <c r="CY29" s="643"/>
      <c r="CZ29" s="615">
        <v>7.1</v>
      </c>
      <c r="DA29" s="640"/>
      <c r="DB29" s="640"/>
      <c r="DC29" s="644"/>
      <c r="DD29" s="619">
        <v>997379</v>
      </c>
      <c r="DE29" s="642"/>
      <c r="DF29" s="642"/>
      <c r="DG29" s="642"/>
      <c r="DH29" s="642"/>
      <c r="DI29" s="642"/>
      <c r="DJ29" s="642"/>
      <c r="DK29" s="643"/>
      <c r="DL29" s="619">
        <v>997379</v>
      </c>
      <c r="DM29" s="642"/>
      <c r="DN29" s="642"/>
      <c r="DO29" s="642"/>
      <c r="DP29" s="642"/>
      <c r="DQ29" s="642"/>
      <c r="DR29" s="642"/>
      <c r="DS29" s="642"/>
      <c r="DT29" s="642"/>
      <c r="DU29" s="642"/>
      <c r="DV29" s="643"/>
      <c r="DW29" s="615">
        <v>15.5</v>
      </c>
      <c r="DX29" s="640"/>
      <c r="DY29" s="640"/>
      <c r="DZ29" s="640"/>
      <c r="EA29" s="640"/>
      <c r="EB29" s="640"/>
      <c r="EC29" s="641"/>
    </row>
    <row r="30" spans="2:133" ht="11.25" customHeight="1">
      <c r="B30" s="607" t="s">
        <v>310</v>
      </c>
      <c r="C30" s="608"/>
      <c r="D30" s="608"/>
      <c r="E30" s="608"/>
      <c r="F30" s="608"/>
      <c r="G30" s="608"/>
      <c r="H30" s="608"/>
      <c r="I30" s="608"/>
      <c r="J30" s="608"/>
      <c r="K30" s="608"/>
      <c r="L30" s="608"/>
      <c r="M30" s="608"/>
      <c r="N30" s="608"/>
      <c r="O30" s="608"/>
      <c r="P30" s="608"/>
      <c r="Q30" s="609"/>
      <c r="R30" s="610">
        <v>2413666</v>
      </c>
      <c r="S30" s="611"/>
      <c r="T30" s="611"/>
      <c r="U30" s="611"/>
      <c r="V30" s="611"/>
      <c r="W30" s="611"/>
      <c r="X30" s="611"/>
      <c r="Y30" s="612"/>
      <c r="Z30" s="613">
        <v>15.3</v>
      </c>
      <c r="AA30" s="613"/>
      <c r="AB30" s="613"/>
      <c r="AC30" s="613"/>
      <c r="AD30" s="614" t="s">
        <v>239</v>
      </c>
      <c r="AE30" s="614"/>
      <c r="AF30" s="614"/>
      <c r="AG30" s="614"/>
      <c r="AH30" s="614"/>
      <c r="AI30" s="614"/>
      <c r="AJ30" s="614"/>
      <c r="AK30" s="614"/>
      <c r="AL30" s="615" t="s">
        <v>130</v>
      </c>
      <c r="AM30" s="616"/>
      <c r="AN30" s="616"/>
      <c r="AO30" s="617"/>
      <c r="AP30" s="592" t="s">
        <v>227</v>
      </c>
      <c r="AQ30" s="593"/>
      <c r="AR30" s="593"/>
      <c r="AS30" s="593"/>
      <c r="AT30" s="593"/>
      <c r="AU30" s="593"/>
      <c r="AV30" s="593"/>
      <c r="AW30" s="593"/>
      <c r="AX30" s="593"/>
      <c r="AY30" s="593"/>
      <c r="AZ30" s="593"/>
      <c r="BA30" s="593"/>
      <c r="BB30" s="593"/>
      <c r="BC30" s="593"/>
      <c r="BD30" s="593"/>
      <c r="BE30" s="593"/>
      <c r="BF30" s="594"/>
      <c r="BG30" s="592" t="s">
        <v>311</v>
      </c>
      <c r="BH30" s="652"/>
      <c r="BI30" s="652"/>
      <c r="BJ30" s="652"/>
      <c r="BK30" s="652"/>
      <c r="BL30" s="652"/>
      <c r="BM30" s="652"/>
      <c r="BN30" s="652"/>
      <c r="BO30" s="652"/>
      <c r="BP30" s="652"/>
      <c r="BQ30" s="653"/>
      <c r="BR30" s="592" t="s">
        <v>312</v>
      </c>
      <c r="BS30" s="652"/>
      <c r="BT30" s="652"/>
      <c r="BU30" s="652"/>
      <c r="BV30" s="652"/>
      <c r="BW30" s="652"/>
      <c r="BX30" s="652"/>
      <c r="BY30" s="652"/>
      <c r="BZ30" s="652"/>
      <c r="CA30" s="652"/>
      <c r="CB30" s="653"/>
      <c r="CD30" s="648"/>
      <c r="CE30" s="649"/>
      <c r="CF30" s="607" t="s">
        <v>313</v>
      </c>
      <c r="CG30" s="608"/>
      <c r="CH30" s="608"/>
      <c r="CI30" s="608"/>
      <c r="CJ30" s="608"/>
      <c r="CK30" s="608"/>
      <c r="CL30" s="608"/>
      <c r="CM30" s="608"/>
      <c r="CN30" s="608"/>
      <c r="CO30" s="608"/>
      <c r="CP30" s="608"/>
      <c r="CQ30" s="609"/>
      <c r="CR30" s="610">
        <v>1034379</v>
      </c>
      <c r="CS30" s="611"/>
      <c r="CT30" s="611"/>
      <c r="CU30" s="611"/>
      <c r="CV30" s="611"/>
      <c r="CW30" s="611"/>
      <c r="CX30" s="611"/>
      <c r="CY30" s="612"/>
      <c r="CZ30" s="615">
        <v>6.9</v>
      </c>
      <c r="DA30" s="640"/>
      <c r="DB30" s="640"/>
      <c r="DC30" s="644"/>
      <c r="DD30" s="619">
        <v>972141</v>
      </c>
      <c r="DE30" s="611"/>
      <c r="DF30" s="611"/>
      <c r="DG30" s="611"/>
      <c r="DH30" s="611"/>
      <c r="DI30" s="611"/>
      <c r="DJ30" s="611"/>
      <c r="DK30" s="612"/>
      <c r="DL30" s="619">
        <v>972141</v>
      </c>
      <c r="DM30" s="611"/>
      <c r="DN30" s="611"/>
      <c r="DO30" s="611"/>
      <c r="DP30" s="611"/>
      <c r="DQ30" s="611"/>
      <c r="DR30" s="611"/>
      <c r="DS30" s="611"/>
      <c r="DT30" s="611"/>
      <c r="DU30" s="611"/>
      <c r="DV30" s="612"/>
      <c r="DW30" s="615">
        <v>15.1</v>
      </c>
      <c r="DX30" s="640"/>
      <c r="DY30" s="640"/>
      <c r="DZ30" s="640"/>
      <c r="EA30" s="640"/>
      <c r="EB30" s="640"/>
      <c r="EC30" s="641"/>
    </row>
    <row r="31" spans="2:133" ht="11.25" customHeight="1">
      <c r="B31" s="623" t="s">
        <v>314</v>
      </c>
      <c r="C31" s="624"/>
      <c r="D31" s="624"/>
      <c r="E31" s="624"/>
      <c r="F31" s="624"/>
      <c r="G31" s="624"/>
      <c r="H31" s="624"/>
      <c r="I31" s="624"/>
      <c r="J31" s="624"/>
      <c r="K31" s="624"/>
      <c r="L31" s="624"/>
      <c r="M31" s="624"/>
      <c r="N31" s="624"/>
      <c r="O31" s="624"/>
      <c r="P31" s="624"/>
      <c r="Q31" s="625"/>
      <c r="R31" s="610" t="s">
        <v>130</v>
      </c>
      <c r="S31" s="611"/>
      <c r="T31" s="611"/>
      <c r="U31" s="611"/>
      <c r="V31" s="611"/>
      <c r="W31" s="611"/>
      <c r="X31" s="611"/>
      <c r="Y31" s="612"/>
      <c r="Z31" s="613" t="s">
        <v>239</v>
      </c>
      <c r="AA31" s="613"/>
      <c r="AB31" s="613"/>
      <c r="AC31" s="613"/>
      <c r="AD31" s="614" t="s">
        <v>130</v>
      </c>
      <c r="AE31" s="614"/>
      <c r="AF31" s="614"/>
      <c r="AG31" s="614"/>
      <c r="AH31" s="614"/>
      <c r="AI31" s="614"/>
      <c r="AJ31" s="614"/>
      <c r="AK31" s="614"/>
      <c r="AL31" s="615" t="s">
        <v>239</v>
      </c>
      <c r="AM31" s="616"/>
      <c r="AN31" s="616"/>
      <c r="AO31" s="617"/>
      <c r="AP31" s="656" t="s">
        <v>315</v>
      </c>
      <c r="AQ31" s="657"/>
      <c r="AR31" s="657"/>
      <c r="AS31" s="657"/>
      <c r="AT31" s="662" t="s">
        <v>316</v>
      </c>
      <c r="AU31" s="212"/>
      <c r="AV31" s="212"/>
      <c r="AW31" s="212"/>
      <c r="AX31" s="596" t="s">
        <v>191</v>
      </c>
      <c r="AY31" s="597"/>
      <c r="AZ31" s="597"/>
      <c r="BA31" s="597"/>
      <c r="BB31" s="597"/>
      <c r="BC31" s="597"/>
      <c r="BD31" s="597"/>
      <c r="BE31" s="597"/>
      <c r="BF31" s="598"/>
      <c r="BG31" s="666">
        <v>99.3</v>
      </c>
      <c r="BH31" s="654"/>
      <c r="BI31" s="654"/>
      <c r="BJ31" s="654"/>
      <c r="BK31" s="654"/>
      <c r="BL31" s="654"/>
      <c r="BM31" s="605">
        <v>97.2</v>
      </c>
      <c r="BN31" s="654"/>
      <c r="BO31" s="654"/>
      <c r="BP31" s="654"/>
      <c r="BQ31" s="655"/>
      <c r="BR31" s="666">
        <v>99.1</v>
      </c>
      <c r="BS31" s="654"/>
      <c r="BT31" s="654"/>
      <c r="BU31" s="654"/>
      <c r="BV31" s="654"/>
      <c r="BW31" s="654"/>
      <c r="BX31" s="605">
        <v>96.4</v>
      </c>
      <c r="BY31" s="654"/>
      <c r="BZ31" s="654"/>
      <c r="CA31" s="654"/>
      <c r="CB31" s="655"/>
      <c r="CD31" s="648"/>
      <c r="CE31" s="649"/>
      <c r="CF31" s="607" t="s">
        <v>317</v>
      </c>
      <c r="CG31" s="608"/>
      <c r="CH31" s="608"/>
      <c r="CI31" s="608"/>
      <c r="CJ31" s="608"/>
      <c r="CK31" s="608"/>
      <c r="CL31" s="608"/>
      <c r="CM31" s="608"/>
      <c r="CN31" s="608"/>
      <c r="CO31" s="608"/>
      <c r="CP31" s="608"/>
      <c r="CQ31" s="609"/>
      <c r="CR31" s="610">
        <v>27330</v>
      </c>
      <c r="CS31" s="642"/>
      <c r="CT31" s="642"/>
      <c r="CU31" s="642"/>
      <c r="CV31" s="642"/>
      <c r="CW31" s="642"/>
      <c r="CX31" s="642"/>
      <c r="CY31" s="643"/>
      <c r="CZ31" s="615">
        <v>0.2</v>
      </c>
      <c r="DA31" s="640"/>
      <c r="DB31" s="640"/>
      <c r="DC31" s="644"/>
      <c r="DD31" s="619">
        <v>25238</v>
      </c>
      <c r="DE31" s="642"/>
      <c r="DF31" s="642"/>
      <c r="DG31" s="642"/>
      <c r="DH31" s="642"/>
      <c r="DI31" s="642"/>
      <c r="DJ31" s="642"/>
      <c r="DK31" s="643"/>
      <c r="DL31" s="619">
        <v>25238</v>
      </c>
      <c r="DM31" s="642"/>
      <c r="DN31" s="642"/>
      <c r="DO31" s="642"/>
      <c r="DP31" s="642"/>
      <c r="DQ31" s="642"/>
      <c r="DR31" s="642"/>
      <c r="DS31" s="642"/>
      <c r="DT31" s="642"/>
      <c r="DU31" s="642"/>
      <c r="DV31" s="643"/>
      <c r="DW31" s="615">
        <v>0.4</v>
      </c>
      <c r="DX31" s="640"/>
      <c r="DY31" s="640"/>
      <c r="DZ31" s="640"/>
      <c r="EA31" s="640"/>
      <c r="EB31" s="640"/>
      <c r="EC31" s="641"/>
    </row>
    <row r="32" spans="2:133" ht="11.25" customHeight="1">
      <c r="B32" s="607" t="s">
        <v>318</v>
      </c>
      <c r="C32" s="608"/>
      <c r="D32" s="608"/>
      <c r="E32" s="608"/>
      <c r="F32" s="608"/>
      <c r="G32" s="608"/>
      <c r="H32" s="608"/>
      <c r="I32" s="608"/>
      <c r="J32" s="608"/>
      <c r="K32" s="608"/>
      <c r="L32" s="608"/>
      <c r="M32" s="608"/>
      <c r="N32" s="608"/>
      <c r="O32" s="608"/>
      <c r="P32" s="608"/>
      <c r="Q32" s="609"/>
      <c r="R32" s="610">
        <v>1221517</v>
      </c>
      <c r="S32" s="611"/>
      <c r="T32" s="611"/>
      <c r="U32" s="611"/>
      <c r="V32" s="611"/>
      <c r="W32" s="611"/>
      <c r="X32" s="611"/>
      <c r="Y32" s="612"/>
      <c r="Z32" s="613">
        <v>7.7</v>
      </c>
      <c r="AA32" s="613"/>
      <c r="AB32" s="613"/>
      <c r="AC32" s="613"/>
      <c r="AD32" s="614" t="s">
        <v>239</v>
      </c>
      <c r="AE32" s="614"/>
      <c r="AF32" s="614"/>
      <c r="AG32" s="614"/>
      <c r="AH32" s="614"/>
      <c r="AI32" s="614"/>
      <c r="AJ32" s="614"/>
      <c r="AK32" s="614"/>
      <c r="AL32" s="615" t="s">
        <v>130</v>
      </c>
      <c r="AM32" s="616"/>
      <c r="AN32" s="616"/>
      <c r="AO32" s="617"/>
      <c r="AP32" s="658"/>
      <c r="AQ32" s="659"/>
      <c r="AR32" s="659"/>
      <c r="AS32" s="659"/>
      <c r="AT32" s="663"/>
      <c r="AU32" s="208" t="s">
        <v>319</v>
      </c>
      <c r="AX32" s="607" t="s">
        <v>320</v>
      </c>
      <c r="AY32" s="608"/>
      <c r="AZ32" s="608"/>
      <c r="BA32" s="608"/>
      <c r="BB32" s="608"/>
      <c r="BC32" s="608"/>
      <c r="BD32" s="608"/>
      <c r="BE32" s="608"/>
      <c r="BF32" s="609"/>
      <c r="BG32" s="667">
        <v>99.3</v>
      </c>
      <c r="BH32" s="642"/>
      <c r="BI32" s="642"/>
      <c r="BJ32" s="642"/>
      <c r="BK32" s="642"/>
      <c r="BL32" s="642"/>
      <c r="BM32" s="616">
        <v>98.2</v>
      </c>
      <c r="BN32" s="642"/>
      <c r="BO32" s="642"/>
      <c r="BP32" s="642"/>
      <c r="BQ32" s="665"/>
      <c r="BR32" s="667">
        <v>99.2</v>
      </c>
      <c r="BS32" s="642"/>
      <c r="BT32" s="642"/>
      <c r="BU32" s="642"/>
      <c r="BV32" s="642"/>
      <c r="BW32" s="642"/>
      <c r="BX32" s="616">
        <v>98</v>
      </c>
      <c r="BY32" s="642"/>
      <c r="BZ32" s="642"/>
      <c r="CA32" s="642"/>
      <c r="CB32" s="665"/>
      <c r="CD32" s="650"/>
      <c r="CE32" s="651"/>
      <c r="CF32" s="607" t="s">
        <v>321</v>
      </c>
      <c r="CG32" s="608"/>
      <c r="CH32" s="608"/>
      <c r="CI32" s="608"/>
      <c r="CJ32" s="608"/>
      <c r="CK32" s="608"/>
      <c r="CL32" s="608"/>
      <c r="CM32" s="608"/>
      <c r="CN32" s="608"/>
      <c r="CO32" s="608"/>
      <c r="CP32" s="608"/>
      <c r="CQ32" s="609"/>
      <c r="CR32" s="610" t="s">
        <v>130</v>
      </c>
      <c r="CS32" s="611"/>
      <c r="CT32" s="611"/>
      <c r="CU32" s="611"/>
      <c r="CV32" s="611"/>
      <c r="CW32" s="611"/>
      <c r="CX32" s="611"/>
      <c r="CY32" s="612"/>
      <c r="CZ32" s="615" t="s">
        <v>130</v>
      </c>
      <c r="DA32" s="640"/>
      <c r="DB32" s="640"/>
      <c r="DC32" s="644"/>
      <c r="DD32" s="619" t="s">
        <v>239</v>
      </c>
      <c r="DE32" s="611"/>
      <c r="DF32" s="611"/>
      <c r="DG32" s="611"/>
      <c r="DH32" s="611"/>
      <c r="DI32" s="611"/>
      <c r="DJ32" s="611"/>
      <c r="DK32" s="612"/>
      <c r="DL32" s="619" t="s">
        <v>239</v>
      </c>
      <c r="DM32" s="611"/>
      <c r="DN32" s="611"/>
      <c r="DO32" s="611"/>
      <c r="DP32" s="611"/>
      <c r="DQ32" s="611"/>
      <c r="DR32" s="611"/>
      <c r="DS32" s="611"/>
      <c r="DT32" s="611"/>
      <c r="DU32" s="611"/>
      <c r="DV32" s="612"/>
      <c r="DW32" s="615" t="s">
        <v>130</v>
      </c>
      <c r="DX32" s="640"/>
      <c r="DY32" s="640"/>
      <c r="DZ32" s="640"/>
      <c r="EA32" s="640"/>
      <c r="EB32" s="640"/>
      <c r="EC32" s="641"/>
    </row>
    <row r="33" spans="2:133" ht="11.25" customHeight="1">
      <c r="B33" s="607" t="s">
        <v>322</v>
      </c>
      <c r="C33" s="608"/>
      <c r="D33" s="608"/>
      <c r="E33" s="608"/>
      <c r="F33" s="608"/>
      <c r="G33" s="608"/>
      <c r="H33" s="608"/>
      <c r="I33" s="608"/>
      <c r="J33" s="608"/>
      <c r="K33" s="608"/>
      <c r="L33" s="608"/>
      <c r="M33" s="608"/>
      <c r="N33" s="608"/>
      <c r="O33" s="608"/>
      <c r="P33" s="608"/>
      <c r="Q33" s="609"/>
      <c r="R33" s="610">
        <v>37115</v>
      </c>
      <c r="S33" s="611"/>
      <c r="T33" s="611"/>
      <c r="U33" s="611"/>
      <c r="V33" s="611"/>
      <c r="W33" s="611"/>
      <c r="X33" s="611"/>
      <c r="Y33" s="612"/>
      <c r="Z33" s="613">
        <v>0.2</v>
      </c>
      <c r="AA33" s="613"/>
      <c r="AB33" s="613"/>
      <c r="AC33" s="613"/>
      <c r="AD33" s="614">
        <v>14015</v>
      </c>
      <c r="AE33" s="614"/>
      <c r="AF33" s="614"/>
      <c r="AG33" s="614"/>
      <c r="AH33" s="614"/>
      <c r="AI33" s="614"/>
      <c r="AJ33" s="614"/>
      <c r="AK33" s="614"/>
      <c r="AL33" s="615">
        <v>0.2</v>
      </c>
      <c r="AM33" s="616"/>
      <c r="AN33" s="616"/>
      <c r="AO33" s="617"/>
      <c r="AP33" s="660"/>
      <c r="AQ33" s="661"/>
      <c r="AR33" s="661"/>
      <c r="AS33" s="661"/>
      <c r="AT33" s="664"/>
      <c r="AU33" s="213"/>
      <c r="AV33" s="213"/>
      <c r="AW33" s="213"/>
      <c r="AX33" s="631" t="s">
        <v>323</v>
      </c>
      <c r="AY33" s="632"/>
      <c r="AZ33" s="632"/>
      <c r="BA33" s="632"/>
      <c r="BB33" s="632"/>
      <c r="BC33" s="632"/>
      <c r="BD33" s="632"/>
      <c r="BE33" s="632"/>
      <c r="BF33" s="633"/>
      <c r="BG33" s="668">
        <v>99.1</v>
      </c>
      <c r="BH33" s="669"/>
      <c r="BI33" s="669"/>
      <c r="BJ33" s="669"/>
      <c r="BK33" s="669"/>
      <c r="BL33" s="669"/>
      <c r="BM33" s="670">
        <v>95.8</v>
      </c>
      <c r="BN33" s="669"/>
      <c r="BO33" s="669"/>
      <c r="BP33" s="669"/>
      <c r="BQ33" s="671"/>
      <c r="BR33" s="668">
        <v>99</v>
      </c>
      <c r="BS33" s="669"/>
      <c r="BT33" s="669"/>
      <c r="BU33" s="669"/>
      <c r="BV33" s="669"/>
      <c r="BW33" s="669"/>
      <c r="BX33" s="670">
        <v>94.4</v>
      </c>
      <c r="BY33" s="669"/>
      <c r="BZ33" s="669"/>
      <c r="CA33" s="669"/>
      <c r="CB33" s="671"/>
      <c r="CD33" s="607" t="s">
        <v>324</v>
      </c>
      <c r="CE33" s="608"/>
      <c r="CF33" s="608"/>
      <c r="CG33" s="608"/>
      <c r="CH33" s="608"/>
      <c r="CI33" s="608"/>
      <c r="CJ33" s="608"/>
      <c r="CK33" s="608"/>
      <c r="CL33" s="608"/>
      <c r="CM33" s="608"/>
      <c r="CN33" s="608"/>
      <c r="CO33" s="608"/>
      <c r="CP33" s="608"/>
      <c r="CQ33" s="609"/>
      <c r="CR33" s="610">
        <v>7288236</v>
      </c>
      <c r="CS33" s="642"/>
      <c r="CT33" s="642"/>
      <c r="CU33" s="642"/>
      <c r="CV33" s="642"/>
      <c r="CW33" s="642"/>
      <c r="CX33" s="642"/>
      <c r="CY33" s="643"/>
      <c r="CZ33" s="615">
        <v>48.5</v>
      </c>
      <c r="DA33" s="640"/>
      <c r="DB33" s="640"/>
      <c r="DC33" s="644"/>
      <c r="DD33" s="619">
        <v>3734519</v>
      </c>
      <c r="DE33" s="642"/>
      <c r="DF33" s="642"/>
      <c r="DG33" s="642"/>
      <c r="DH33" s="642"/>
      <c r="DI33" s="642"/>
      <c r="DJ33" s="642"/>
      <c r="DK33" s="643"/>
      <c r="DL33" s="619">
        <v>2078429</v>
      </c>
      <c r="DM33" s="642"/>
      <c r="DN33" s="642"/>
      <c r="DO33" s="642"/>
      <c r="DP33" s="642"/>
      <c r="DQ33" s="642"/>
      <c r="DR33" s="642"/>
      <c r="DS33" s="642"/>
      <c r="DT33" s="642"/>
      <c r="DU33" s="642"/>
      <c r="DV33" s="643"/>
      <c r="DW33" s="615">
        <v>32.299999999999997</v>
      </c>
      <c r="DX33" s="640"/>
      <c r="DY33" s="640"/>
      <c r="DZ33" s="640"/>
      <c r="EA33" s="640"/>
      <c r="EB33" s="640"/>
      <c r="EC33" s="641"/>
    </row>
    <row r="34" spans="2:133" ht="11.25" customHeight="1">
      <c r="B34" s="607" t="s">
        <v>325</v>
      </c>
      <c r="C34" s="608"/>
      <c r="D34" s="608"/>
      <c r="E34" s="608"/>
      <c r="F34" s="608"/>
      <c r="G34" s="608"/>
      <c r="H34" s="608"/>
      <c r="I34" s="608"/>
      <c r="J34" s="608"/>
      <c r="K34" s="608"/>
      <c r="L34" s="608"/>
      <c r="M34" s="608"/>
      <c r="N34" s="608"/>
      <c r="O34" s="608"/>
      <c r="P34" s="608"/>
      <c r="Q34" s="609"/>
      <c r="R34" s="610">
        <v>1650398</v>
      </c>
      <c r="S34" s="611"/>
      <c r="T34" s="611"/>
      <c r="U34" s="611"/>
      <c r="V34" s="611"/>
      <c r="W34" s="611"/>
      <c r="X34" s="611"/>
      <c r="Y34" s="612"/>
      <c r="Z34" s="613">
        <v>10.4</v>
      </c>
      <c r="AA34" s="613"/>
      <c r="AB34" s="613"/>
      <c r="AC34" s="613"/>
      <c r="AD34" s="614" t="s">
        <v>239</v>
      </c>
      <c r="AE34" s="614"/>
      <c r="AF34" s="614"/>
      <c r="AG34" s="614"/>
      <c r="AH34" s="614"/>
      <c r="AI34" s="614"/>
      <c r="AJ34" s="614"/>
      <c r="AK34" s="614"/>
      <c r="AL34" s="615" t="s">
        <v>239</v>
      </c>
      <c r="AM34" s="616"/>
      <c r="AN34" s="616"/>
      <c r="AO34" s="617"/>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7" t="s">
        <v>326</v>
      </c>
      <c r="CE34" s="608"/>
      <c r="CF34" s="608"/>
      <c r="CG34" s="608"/>
      <c r="CH34" s="608"/>
      <c r="CI34" s="608"/>
      <c r="CJ34" s="608"/>
      <c r="CK34" s="608"/>
      <c r="CL34" s="608"/>
      <c r="CM34" s="608"/>
      <c r="CN34" s="608"/>
      <c r="CO34" s="608"/>
      <c r="CP34" s="608"/>
      <c r="CQ34" s="609"/>
      <c r="CR34" s="610">
        <v>1359389</v>
      </c>
      <c r="CS34" s="611"/>
      <c r="CT34" s="611"/>
      <c r="CU34" s="611"/>
      <c r="CV34" s="611"/>
      <c r="CW34" s="611"/>
      <c r="CX34" s="611"/>
      <c r="CY34" s="612"/>
      <c r="CZ34" s="615">
        <v>9</v>
      </c>
      <c r="DA34" s="640"/>
      <c r="DB34" s="640"/>
      <c r="DC34" s="644"/>
      <c r="DD34" s="619">
        <v>671029</v>
      </c>
      <c r="DE34" s="611"/>
      <c r="DF34" s="611"/>
      <c r="DG34" s="611"/>
      <c r="DH34" s="611"/>
      <c r="DI34" s="611"/>
      <c r="DJ34" s="611"/>
      <c r="DK34" s="612"/>
      <c r="DL34" s="619">
        <v>554741</v>
      </c>
      <c r="DM34" s="611"/>
      <c r="DN34" s="611"/>
      <c r="DO34" s="611"/>
      <c r="DP34" s="611"/>
      <c r="DQ34" s="611"/>
      <c r="DR34" s="611"/>
      <c r="DS34" s="611"/>
      <c r="DT34" s="611"/>
      <c r="DU34" s="611"/>
      <c r="DV34" s="612"/>
      <c r="DW34" s="615">
        <v>8.6</v>
      </c>
      <c r="DX34" s="640"/>
      <c r="DY34" s="640"/>
      <c r="DZ34" s="640"/>
      <c r="EA34" s="640"/>
      <c r="EB34" s="640"/>
      <c r="EC34" s="641"/>
    </row>
    <row r="35" spans="2:133" ht="11.25" customHeight="1">
      <c r="B35" s="607" t="s">
        <v>327</v>
      </c>
      <c r="C35" s="608"/>
      <c r="D35" s="608"/>
      <c r="E35" s="608"/>
      <c r="F35" s="608"/>
      <c r="G35" s="608"/>
      <c r="H35" s="608"/>
      <c r="I35" s="608"/>
      <c r="J35" s="608"/>
      <c r="K35" s="608"/>
      <c r="L35" s="608"/>
      <c r="M35" s="608"/>
      <c r="N35" s="608"/>
      <c r="O35" s="608"/>
      <c r="P35" s="608"/>
      <c r="Q35" s="609"/>
      <c r="R35" s="610">
        <v>1209308</v>
      </c>
      <c r="S35" s="611"/>
      <c r="T35" s="611"/>
      <c r="U35" s="611"/>
      <c r="V35" s="611"/>
      <c r="W35" s="611"/>
      <c r="X35" s="611"/>
      <c r="Y35" s="612"/>
      <c r="Z35" s="613">
        <v>7.6</v>
      </c>
      <c r="AA35" s="613"/>
      <c r="AB35" s="613"/>
      <c r="AC35" s="613"/>
      <c r="AD35" s="614" t="s">
        <v>239</v>
      </c>
      <c r="AE35" s="614"/>
      <c r="AF35" s="614"/>
      <c r="AG35" s="614"/>
      <c r="AH35" s="614"/>
      <c r="AI35" s="614"/>
      <c r="AJ35" s="614"/>
      <c r="AK35" s="614"/>
      <c r="AL35" s="615" t="s">
        <v>130</v>
      </c>
      <c r="AM35" s="616"/>
      <c r="AN35" s="616"/>
      <c r="AO35" s="617"/>
      <c r="AP35" s="218"/>
      <c r="AQ35" s="592" t="s">
        <v>328</v>
      </c>
      <c r="AR35" s="593"/>
      <c r="AS35" s="593"/>
      <c r="AT35" s="593"/>
      <c r="AU35" s="593"/>
      <c r="AV35" s="593"/>
      <c r="AW35" s="593"/>
      <c r="AX35" s="593"/>
      <c r="AY35" s="593"/>
      <c r="AZ35" s="593"/>
      <c r="BA35" s="593"/>
      <c r="BB35" s="593"/>
      <c r="BC35" s="593"/>
      <c r="BD35" s="593"/>
      <c r="BE35" s="593"/>
      <c r="BF35" s="594"/>
      <c r="BG35" s="592" t="s">
        <v>329</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330</v>
      </c>
      <c r="CE35" s="608"/>
      <c r="CF35" s="608"/>
      <c r="CG35" s="608"/>
      <c r="CH35" s="608"/>
      <c r="CI35" s="608"/>
      <c r="CJ35" s="608"/>
      <c r="CK35" s="608"/>
      <c r="CL35" s="608"/>
      <c r="CM35" s="608"/>
      <c r="CN35" s="608"/>
      <c r="CO35" s="608"/>
      <c r="CP35" s="608"/>
      <c r="CQ35" s="609"/>
      <c r="CR35" s="610">
        <v>84183</v>
      </c>
      <c r="CS35" s="642"/>
      <c r="CT35" s="642"/>
      <c r="CU35" s="642"/>
      <c r="CV35" s="642"/>
      <c r="CW35" s="642"/>
      <c r="CX35" s="642"/>
      <c r="CY35" s="643"/>
      <c r="CZ35" s="615">
        <v>0.6</v>
      </c>
      <c r="DA35" s="640"/>
      <c r="DB35" s="640"/>
      <c r="DC35" s="644"/>
      <c r="DD35" s="619">
        <v>46131</v>
      </c>
      <c r="DE35" s="642"/>
      <c r="DF35" s="642"/>
      <c r="DG35" s="642"/>
      <c r="DH35" s="642"/>
      <c r="DI35" s="642"/>
      <c r="DJ35" s="642"/>
      <c r="DK35" s="643"/>
      <c r="DL35" s="619">
        <v>46131</v>
      </c>
      <c r="DM35" s="642"/>
      <c r="DN35" s="642"/>
      <c r="DO35" s="642"/>
      <c r="DP35" s="642"/>
      <c r="DQ35" s="642"/>
      <c r="DR35" s="642"/>
      <c r="DS35" s="642"/>
      <c r="DT35" s="642"/>
      <c r="DU35" s="642"/>
      <c r="DV35" s="643"/>
      <c r="DW35" s="615">
        <v>0.7</v>
      </c>
      <c r="DX35" s="640"/>
      <c r="DY35" s="640"/>
      <c r="DZ35" s="640"/>
      <c r="EA35" s="640"/>
      <c r="EB35" s="640"/>
      <c r="EC35" s="641"/>
    </row>
    <row r="36" spans="2:133" ht="11.25" customHeight="1">
      <c r="B36" s="607" t="s">
        <v>331</v>
      </c>
      <c r="C36" s="608"/>
      <c r="D36" s="608"/>
      <c r="E36" s="608"/>
      <c r="F36" s="608"/>
      <c r="G36" s="608"/>
      <c r="H36" s="608"/>
      <c r="I36" s="608"/>
      <c r="J36" s="608"/>
      <c r="K36" s="608"/>
      <c r="L36" s="608"/>
      <c r="M36" s="608"/>
      <c r="N36" s="608"/>
      <c r="O36" s="608"/>
      <c r="P36" s="608"/>
      <c r="Q36" s="609"/>
      <c r="R36" s="610">
        <v>751795</v>
      </c>
      <c r="S36" s="611"/>
      <c r="T36" s="611"/>
      <c r="U36" s="611"/>
      <c r="V36" s="611"/>
      <c r="W36" s="611"/>
      <c r="X36" s="611"/>
      <c r="Y36" s="612"/>
      <c r="Z36" s="613">
        <v>4.8</v>
      </c>
      <c r="AA36" s="613"/>
      <c r="AB36" s="613"/>
      <c r="AC36" s="613"/>
      <c r="AD36" s="614" t="s">
        <v>130</v>
      </c>
      <c r="AE36" s="614"/>
      <c r="AF36" s="614"/>
      <c r="AG36" s="614"/>
      <c r="AH36" s="614"/>
      <c r="AI36" s="614"/>
      <c r="AJ36" s="614"/>
      <c r="AK36" s="614"/>
      <c r="AL36" s="615" t="s">
        <v>130</v>
      </c>
      <c r="AM36" s="616"/>
      <c r="AN36" s="616"/>
      <c r="AO36" s="617"/>
      <c r="AP36" s="218"/>
      <c r="AQ36" s="676" t="s">
        <v>332</v>
      </c>
      <c r="AR36" s="677"/>
      <c r="AS36" s="677"/>
      <c r="AT36" s="677"/>
      <c r="AU36" s="677"/>
      <c r="AV36" s="677"/>
      <c r="AW36" s="677"/>
      <c r="AX36" s="677"/>
      <c r="AY36" s="678"/>
      <c r="AZ36" s="599">
        <v>1836791</v>
      </c>
      <c r="BA36" s="600"/>
      <c r="BB36" s="600"/>
      <c r="BC36" s="600"/>
      <c r="BD36" s="600"/>
      <c r="BE36" s="600"/>
      <c r="BF36" s="672"/>
      <c r="BG36" s="596" t="s">
        <v>333</v>
      </c>
      <c r="BH36" s="597"/>
      <c r="BI36" s="597"/>
      <c r="BJ36" s="597"/>
      <c r="BK36" s="597"/>
      <c r="BL36" s="597"/>
      <c r="BM36" s="597"/>
      <c r="BN36" s="597"/>
      <c r="BO36" s="597"/>
      <c r="BP36" s="597"/>
      <c r="BQ36" s="597"/>
      <c r="BR36" s="597"/>
      <c r="BS36" s="597"/>
      <c r="BT36" s="597"/>
      <c r="BU36" s="598"/>
      <c r="BV36" s="599">
        <v>8121</v>
      </c>
      <c r="BW36" s="600"/>
      <c r="BX36" s="600"/>
      <c r="BY36" s="600"/>
      <c r="BZ36" s="600"/>
      <c r="CA36" s="600"/>
      <c r="CB36" s="672"/>
      <c r="CD36" s="607" t="s">
        <v>334</v>
      </c>
      <c r="CE36" s="608"/>
      <c r="CF36" s="608"/>
      <c r="CG36" s="608"/>
      <c r="CH36" s="608"/>
      <c r="CI36" s="608"/>
      <c r="CJ36" s="608"/>
      <c r="CK36" s="608"/>
      <c r="CL36" s="608"/>
      <c r="CM36" s="608"/>
      <c r="CN36" s="608"/>
      <c r="CO36" s="608"/>
      <c r="CP36" s="608"/>
      <c r="CQ36" s="609"/>
      <c r="CR36" s="610">
        <v>2559116</v>
      </c>
      <c r="CS36" s="611"/>
      <c r="CT36" s="611"/>
      <c r="CU36" s="611"/>
      <c r="CV36" s="611"/>
      <c r="CW36" s="611"/>
      <c r="CX36" s="611"/>
      <c r="CY36" s="612"/>
      <c r="CZ36" s="615">
        <v>17</v>
      </c>
      <c r="DA36" s="640"/>
      <c r="DB36" s="640"/>
      <c r="DC36" s="644"/>
      <c r="DD36" s="619">
        <v>1187924</v>
      </c>
      <c r="DE36" s="611"/>
      <c r="DF36" s="611"/>
      <c r="DG36" s="611"/>
      <c r="DH36" s="611"/>
      <c r="DI36" s="611"/>
      <c r="DJ36" s="611"/>
      <c r="DK36" s="612"/>
      <c r="DL36" s="619">
        <v>530621</v>
      </c>
      <c r="DM36" s="611"/>
      <c r="DN36" s="611"/>
      <c r="DO36" s="611"/>
      <c r="DP36" s="611"/>
      <c r="DQ36" s="611"/>
      <c r="DR36" s="611"/>
      <c r="DS36" s="611"/>
      <c r="DT36" s="611"/>
      <c r="DU36" s="611"/>
      <c r="DV36" s="612"/>
      <c r="DW36" s="615">
        <v>8.1999999999999993</v>
      </c>
      <c r="DX36" s="640"/>
      <c r="DY36" s="640"/>
      <c r="DZ36" s="640"/>
      <c r="EA36" s="640"/>
      <c r="EB36" s="640"/>
      <c r="EC36" s="641"/>
    </row>
    <row r="37" spans="2:133" ht="11.25" customHeight="1">
      <c r="B37" s="607" t="s">
        <v>335</v>
      </c>
      <c r="C37" s="608"/>
      <c r="D37" s="608"/>
      <c r="E37" s="608"/>
      <c r="F37" s="608"/>
      <c r="G37" s="608"/>
      <c r="H37" s="608"/>
      <c r="I37" s="608"/>
      <c r="J37" s="608"/>
      <c r="K37" s="608"/>
      <c r="L37" s="608"/>
      <c r="M37" s="608"/>
      <c r="N37" s="608"/>
      <c r="O37" s="608"/>
      <c r="P37" s="608"/>
      <c r="Q37" s="609"/>
      <c r="R37" s="610">
        <v>328175</v>
      </c>
      <c r="S37" s="611"/>
      <c r="T37" s="611"/>
      <c r="U37" s="611"/>
      <c r="V37" s="611"/>
      <c r="W37" s="611"/>
      <c r="X37" s="611"/>
      <c r="Y37" s="612"/>
      <c r="Z37" s="613">
        <v>2.1</v>
      </c>
      <c r="AA37" s="613"/>
      <c r="AB37" s="613"/>
      <c r="AC37" s="613"/>
      <c r="AD37" s="614">
        <v>34</v>
      </c>
      <c r="AE37" s="614"/>
      <c r="AF37" s="614"/>
      <c r="AG37" s="614"/>
      <c r="AH37" s="614"/>
      <c r="AI37" s="614"/>
      <c r="AJ37" s="614"/>
      <c r="AK37" s="614"/>
      <c r="AL37" s="615">
        <v>0</v>
      </c>
      <c r="AM37" s="616"/>
      <c r="AN37" s="616"/>
      <c r="AO37" s="617"/>
      <c r="AQ37" s="673" t="s">
        <v>336</v>
      </c>
      <c r="AR37" s="674"/>
      <c r="AS37" s="674"/>
      <c r="AT37" s="674"/>
      <c r="AU37" s="674"/>
      <c r="AV37" s="674"/>
      <c r="AW37" s="674"/>
      <c r="AX37" s="674"/>
      <c r="AY37" s="675"/>
      <c r="AZ37" s="610">
        <v>330614</v>
      </c>
      <c r="BA37" s="611"/>
      <c r="BB37" s="611"/>
      <c r="BC37" s="611"/>
      <c r="BD37" s="642"/>
      <c r="BE37" s="642"/>
      <c r="BF37" s="665"/>
      <c r="BG37" s="607" t="s">
        <v>337</v>
      </c>
      <c r="BH37" s="608"/>
      <c r="BI37" s="608"/>
      <c r="BJ37" s="608"/>
      <c r="BK37" s="608"/>
      <c r="BL37" s="608"/>
      <c r="BM37" s="608"/>
      <c r="BN37" s="608"/>
      <c r="BO37" s="608"/>
      <c r="BP37" s="608"/>
      <c r="BQ37" s="608"/>
      <c r="BR37" s="608"/>
      <c r="BS37" s="608"/>
      <c r="BT37" s="608"/>
      <c r="BU37" s="609"/>
      <c r="BV37" s="610">
        <v>-54752</v>
      </c>
      <c r="BW37" s="611"/>
      <c r="BX37" s="611"/>
      <c r="BY37" s="611"/>
      <c r="BZ37" s="611"/>
      <c r="CA37" s="611"/>
      <c r="CB37" s="620"/>
      <c r="CD37" s="607" t="s">
        <v>338</v>
      </c>
      <c r="CE37" s="608"/>
      <c r="CF37" s="608"/>
      <c r="CG37" s="608"/>
      <c r="CH37" s="608"/>
      <c r="CI37" s="608"/>
      <c r="CJ37" s="608"/>
      <c r="CK37" s="608"/>
      <c r="CL37" s="608"/>
      <c r="CM37" s="608"/>
      <c r="CN37" s="608"/>
      <c r="CO37" s="608"/>
      <c r="CP37" s="608"/>
      <c r="CQ37" s="609"/>
      <c r="CR37" s="610">
        <v>399007</v>
      </c>
      <c r="CS37" s="642"/>
      <c r="CT37" s="642"/>
      <c r="CU37" s="642"/>
      <c r="CV37" s="642"/>
      <c r="CW37" s="642"/>
      <c r="CX37" s="642"/>
      <c r="CY37" s="643"/>
      <c r="CZ37" s="615">
        <v>2.7</v>
      </c>
      <c r="DA37" s="640"/>
      <c r="DB37" s="640"/>
      <c r="DC37" s="644"/>
      <c r="DD37" s="619">
        <v>155707</v>
      </c>
      <c r="DE37" s="642"/>
      <c r="DF37" s="642"/>
      <c r="DG37" s="642"/>
      <c r="DH37" s="642"/>
      <c r="DI37" s="642"/>
      <c r="DJ37" s="642"/>
      <c r="DK37" s="643"/>
      <c r="DL37" s="619">
        <v>148245</v>
      </c>
      <c r="DM37" s="642"/>
      <c r="DN37" s="642"/>
      <c r="DO37" s="642"/>
      <c r="DP37" s="642"/>
      <c r="DQ37" s="642"/>
      <c r="DR37" s="642"/>
      <c r="DS37" s="642"/>
      <c r="DT37" s="642"/>
      <c r="DU37" s="642"/>
      <c r="DV37" s="643"/>
      <c r="DW37" s="615">
        <v>2.2999999999999998</v>
      </c>
      <c r="DX37" s="640"/>
      <c r="DY37" s="640"/>
      <c r="DZ37" s="640"/>
      <c r="EA37" s="640"/>
      <c r="EB37" s="640"/>
      <c r="EC37" s="641"/>
    </row>
    <row r="38" spans="2:133" ht="11.25" customHeight="1">
      <c r="B38" s="607" t="s">
        <v>339</v>
      </c>
      <c r="C38" s="608"/>
      <c r="D38" s="608"/>
      <c r="E38" s="608"/>
      <c r="F38" s="608"/>
      <c r="G38" s="608"/>
      <c r="H38" s="608"/>
      <c r="I38" s="608"/>
      <c r="J38" s="608"/>
      <c r="K38" s="608"/>
      <c r="L38" s="608"/>
      <c r="M38" s="608"/>
      <c r="N38" s="608"/>
      <c r="O38" s="608"/>
      <c r="P38" s="608"/>
      <c r="Q38" s="609"/>
      <c r="R38" s="610">
        <v>1179214</v>
      </c>
      <c r="S38" s="611"/>
      <c r="T38" s="611"/>
      <c r="U38" s="611"/>
      <c r="V38" s="611"/>
      <c r="W38" s="611"/>
      <c r="X38" s="611"/>
      <c r="Y38" s="612"/>
      <c r="Z38" s="613">
        <v>7.5</v>
      </c>
      <c r="AA38" s="613"/>
      <c r="AB38" s="613"/>
      <c r="AC38" s="613"/>
      <c r="AD38" s="614" t="s">
        <v>239</v>
      </c>
      <c r="AE38" s="614"/>
      <c r="AF38" s="614"/>
      <c r="AG38" s="614"/>
      <c r="AH38" s="614"/>
      <c r="AI38" s="614"/>
      <c r="AJ38" s="614"/>
      <c r="AK38" s="614"/>
      <c r="AL38" s="615" t="s">
        <v>130</v>
      </c>
      <c r="AM38" s="616"/>
      <c r="AN38" s="616"/>
      <c r="AO38" s="617"/>
      <c r="AQ38" s="673" t="s">
        <v>340</v>
      </c>
      <c r="AR38" s="674"/>
      <c r="AS38" s="674"/>
      <c r="AT38" s="674"/>
      <c r="AU38" s="674"/>
      <c r="AV38" s="674"/>
      <c r="AW38" s="674"/>
      <c r="AX38" s="674"/>
      <c r="AY38" s="675"/>
      <c r="AZ38" s="610">
        <v>123440</v>
      </c>
      <c r="BA38" s="611"/>
      <c r="BB38" s="611"/>
      <c r="BC38" s="611"/>
      <c r="BD38" s="642"/>
      <c r="BE38" s="642"/>
      <c r="BF38" s="665"/>
      <c r="BG38" s="607" t="s">
        <v>341</v>
      </c>
      <c r="BH38" s="608"/>
      <c r="BI38" s="608"/>
      <c r="BJ38" s="608"/>
      <c r="BK38" s="608"/>
      <c r="BL38" s="608"/>
      <c r="BM38" s="608"/>
      <c r="BN38" s="608"/>
      <c r="BO38" s="608"/>
      <c r="BP38" s="608"/>
      <c r="BQ38" s="608"/>
      <c r="BR38" s="608"/>
      <c r="BS38" s="608"/>
      <c r="BT38" s="608"/>
      <c r="BU38" s="609"/>
      <c r="BV38" s="610">
        <v>3482</v>
      </c>
      <c r="BW38" s="611"/>
      <c r="BX38" s="611"/>
      <c r="BY38" s="611"/>
      <c r="BZ38" s="611"/>
      <c r="CA38" s="611"/>
      <c r="CB38" s="620"/>
      <c r="CD38" s="607" t="s">
        <v>342</v>
      </c>
      <c r="CE38" s="608"/>
      <c r="CF38" s="608"/>
      <c r="CG38" s="608"/>
      <c r="CH38" s="608"/>
      <c r="CI38" s="608"/>
      <c r="CJ38" s="608"/>
      <c r="CK38" s="608"/>
      <c r="CL38" s="608"/>
      <c r="CM38" s="608"/>
      <c r="CN38" s="608"/>
      <c r="CO38" s="608"/>
      <c r="CP38" s="608"/>
      <c r="CQ38" s="609"/>
      <c r="CR38" s="610">
        <v>1346027</v>
      </c>
      <c r="CS38" s="611"/>
      <c r="CT38" s="611"/>
      <c r="CU38" s="611"/>
      <c r="CV38" s="611"/>
      <c r="CW38" s="611"/>
      <c r="CX38" s="611"/>
      <c r="CY38" s="612"/>
      <c r="CZ38" s="615">
        <v>9</v>
      </c>
      <c r="DA38" s="640"/>
      <c r="DB38" s="640"/>
      <c r="DC38" s="644"/>
      <c r="DD38" s="619">
        <v>1092785</v>
      </c>
      <c r="DE38" s="611"/>
      <c r="DF38" s="611"/>
      <c r="DG38" s="611"/>
      <c r="DH38" s="611"/>
      <c r="DI38" s="611"/>
      <c r="DJ38" s="611"/>
      <c r="DK38" s="612"/>
      <c r="DL38" s="619">
        <v>946936</v>
      </c>
      <c r="DM38" s="611"/>
      <c r="DN38" s="611"/>
      <c r="DO38" s="611"/>
      <c r="DP38" s="611"/>
      <c r="DQ38" s="611"/>
      <c r="DR38" s="611"/>
      <c r="DS38" s="611"/>
      <c r="DT38" s="611"/>
      <c r="DU38" s="611"/>
      <c r="DV38" s="612"/>
      <c r="DW38" s="615">
        <v>14.7</v>
      </c>
      <c r="DX38" s="640"/>
      <c r="DY38" s="640"/>
      <c r="DZ38" s="640"/>
      <c r="EA38" s="640"/>
      <c r="EB38" s="640"/>
      <c r="EC38" s="641"/>
    </row>
    <row r="39" spans="2:133" ht="11.25" customHeight="1">
      <c r="B39" s="607" t="s">
        <v>343</v>
      </c>
      <c r="C39" s="608"/>
      <c r="D39" s="608"/>
      <c r="E39" s="608"/>
      <c r="F39" s="608"/>
      <c r="G39" s="608"/>
      <c r="H39" s="608"/>
      <c r="I39" s="608"/>
      <c r="J39" s="608"/>
      <c r="K39" s="608"/>
      <c r="L39" s="608"/>
      <c r="M39" s="608"/>
      <c r="N39" s="608"/>
      <c r="O39" s="608"/>
      <c r="P39" s="608"/>
      <c r="Q39" s="609"/>
      <c r="R39" s="610" t="s">
        <v>130</v>
      </c>
      <c r="S39" s="611"/>
      <c r="T39" s="611"/>
      <c r="U39" s="611"/>
      <c r="V39" s="611"/>
      <c r="W39" s="611"/>
      <c r="X39" s="611"/>
      <c r="Y39" s="612"/>
      <c r="Z39" s="613" t="s">
        <v>239</v>
      </c>
      <c r="AA39" s="613"/>
      <c r="AB39" s="613"/>
      <c r="AC39" s="613"/>
      <c r="AD39" s="614" t="s">
        <v>130</v>
      </c>
      <c r="AE39" s="614"/>
      <c r="AF39" s="614"/>
      <c r="AG39" s="614"/>
      <c r="AH39" s="614"/>
      <c r="AI39" s="614"/>
      <c r="AJ39" s="614"/>
      <c r="AK39" s="614"/>
      <c r="AL39" s="615" t="s">
        <v>239</v>
      </c>
      <c r="AM39" s="616"/>
      <c r="AN39" s="616"/>
      <c r="AO39" s="617"/>
      <c r="AQ39" s="673" t="s">
        <v>344</v>
      </c>
      <c r="AR39" s="674"/>
      <c r="AS39" s="674"/>
      <c r="AT39" s="674"/>
      <c r="AU39" s="674"/>
      <c r="AV39" s="674"/>
      <c r="AW39" s="674"/>
      <c r="AX39" s="674"/>
      <c r="AY39" s="675"/>
      <c r="AZ39" s="610">
        <v>36710</v>
      </c>
      <c r="BA39" s="611"/>
      <c r="BB39" s="611"/>
      <c r="BC39" s="611"/>
      <c r="BD39" s="642"/>
      <c r="BE39" s="642"/>
      <c r="BF39" s="665"/>
      <c r="BG39" s="607" t="s">
        <v>345</v>
      </c>
      <c r="BH39" s="608"/>
      <c r="BI39" s="608"/>
      <c r="BJ39" s="608"/>
      <c r="BK39" s="608"/>
      <c r="BL39" s="608"/>
      <c r="BM39" s="608"/>
      <c r="BN39" s="608"/>
      <c r="BO39" s="608"/>
      <c r="BP39" s="608"/>
      <c r="BQ39" s="608"/>
      <c r="BR39" s="608"/>
      <c r="BS39" s="608"/>
      <c r="BT39" s="608"/>
      <c r="BU39" s="609"/>
      <c r="BV39" s="610">
        <v>5167</v>
      </c>
      <c r="BW39" s="611"/>
      <c r="BX39" s="611"/>
      <c r="BY39" s="611"/>
      <c r="BZ39" s="611"/>
      <c r="CA39" s="611"/>
      <c r="CB39" s="620"/>
      <c r="CD39" s="607" t="s">
        <v>346</v>
      </c>
      <c r="CE39" s="608"/>
      <c r="CF39" s="608"/>
      <c r="CG39" s="608"/>
      <c r="CH39" s="608"/>
      <c r="CI39" s="608"/>
      <c r="CJ39" s="608"/>
      <c r="CK39" s="608"/>
      <c r="CL39" s="608"/>
      <c r="CM39" s="608"/>
      <c r="CN39" s="608"/>
      <c r="CO39" s="608"/>
      <c r="CP39" s="608"/>
      <c r="CQ39" s="609"/>
      <c r="CR39" s="610">
        <v>1755146</v>
      </c>
      <c r="CS39" s="642"/>
      <c r="CT39" s="642"/>
      <c r="CU39" s="642"/>
      <c r="CV39" s="642"/>
      <c r="CW39" s="642"/>
      <c r="CX39" s="642"/>
      <c r="CY39" s="643"/>
      <c r="CZ39" s="615">
        <v>11.7</v>
      </c>
      <c r="DA39" s="640"/>
      <c r="DB39" s="640"/>
      <c r="DC39" s="644"/>
      <c r="DD39" s="619">
        <v>736583</v>
      </c>
      <c r="DE39" s="642"/>
      <c r="DF39" s="642"/>
      <c r="DG39" s="642"/>
      <c r="DH39" s="642"/>
      <c r="DI39" s="642"/>
      <c r="DJ39" s="642"/>
      <c r="DK39" s="643"/>
      <c r="DL39" s="619" t="s">
        <v>239</v>
      </c>
      <c r="DM39" s="642"/>
      <c r="DN39" s="642"/>
      <c r="DO39" s="642"/>
      <c r="DP39" s="642"/>
      <c r="DQ39" s="642"/>
      <c r="DR39" s="642"/>
      <c r="DS39" s="642"/>
      <c r="DT39" s="642"/>
      <c r="DU39" s="642"/>
      <c r="DV39" s="643"/>
      <c r="DW39" s="615" t="s">
        <v>239</v>
      </c>
      <c r="DX39" s="640"/>
      <c r="DY39" s="640"/>
      <c r="DZ39" s="640"/>
      <c r="EA39" s="640"/>
      <c r="EB39" s="640"/>
      <c r="EC39" s="641"/>
    </row>
    <row r="40" spans="2:133" ht="11.25" customHeight="1">
      <c r="B40" s="607" t="s">
        <v>347</v>
      </c>
      <c r="C40" s="608"/>
      <c r="D40" s="608"/>
      <c r="E40" s="608"/>
      <c r="F40" s="608"/>
      <c r="G40" s="608"/>
      <c r="H40" s="608"/>
      <c r="I40" s="608"/>
      <c r="J40" s="608"/>
      <c r="K40" s="608"/>
      <c r="L40" s="608"/>
      <c r="M40" s="608"/>
      <c r="N40" s="608"/>
      <c r="O40" s="608"/>
      <c r="P40" s="608"/>
      <c r="Q40" s="609"/>
      <c r="R40" s="610">
        <v>85514</v>
      </c>
      <c r="S40" s="611"/>
      <c r="T40" s="611"/>
      <c r="U40" s="611"/>
      <c r="V40" s="611"/>
      <c r="W40" s="611"/>
      <c r="X40" s="611"/>
      <c r="Y40" s="612"/>
      <c r="Z40" s="613">
        <v>0.5</v>
      </c>
      <c r="AA40" s="613"/>
      <c r="AB40" s="613"/>
      <c r="AC40" s="613"/>
      <c r="AD40" s="614" t="s">
        <v>239</v>
      </c>
      <c r="AE40" s="614"/>
      <c r="AF40" s="614"/>
      <c r="AG40" s="614"/>
      <c r="AH40" s="614"/>
      <c r="AI40" s="614"/>
      <c r="AJ40" s="614"/>
      <c r="AK40" s="614"/>
      <c r="AL40" s="615" t="s">
        <v>239</v>
      </c>
      <c r="AM40" s="616"/>
      <c r="AN40" s="616"/>
      <c r="AO40" s="617"/>
      <c r="AQ40" s="673" t="s">
        <v>348</v>
      </c>
      <c r="AR40" s="674"/>
      <c r="AS40" s="674"/>
      <c r="AT40" s="674"/>
      <c r="AU40" s="674"/>
      <c r="AV40" s="674"/>
      <c r="AW40" s="674"/>
      <c r="AX40" s="674"/>
      <c r="AY40" s="675"/>
      <c r="AZ40" s="610" t="s">
        <v>130</v>
      </c>
      <c r="BA40" s="611"/>
      <c r="BB40" s="611"/>
      <c r="BC40" s="611"/>
      <c r="BD40" s="642"/>
      <c r="BE40" s="642"/>
      <c r="BF40" s="665"/>
      <c r="BG40" s="658" t="s">
        <v>349</v>
      </c>
      <c r="BH40" s="659"/>
      <c r="BI40" s="659"/>
      <c r="BJ40" s="659"/>
      <c r="BK40" s="659"/>
      <c r="BL40" s="214"/>
      <c r="BM40" s="608" t="s">
        <v>350</v>
      </c>
      <c r="BN40" s="608"/>
      <c r="BO40" s="608"/>
      <c r="BP40" s="608"/>
      <c r="BQ40" s="608"/>
      <c r="BR40" s="608"/>
      <c r="BS40" s="608"/>
      <c r="BT40" s="608"/>
      <c r="BU40" s="609"/>
      <c r="BV40" s="610">
        <v>88</v>
      </c>
      <c r="BW40" s="611"/>
      <c r="BX40" s="611"/>
      <c r="BY40" s="611"/>
      <c r="BZ40" s="611"/>
      <c r="CA40" s="611"/>
      <c r="CB40" s="620"/>
      <c r="CD40" s="607" t="s">
        <v>351</v>
      </c>
      <c r="CE40" s="608"/>
      <c r="CF40" s="608"/>
      <c r="CG40" s="608"/>
      <c r="CH40" s="608"/>
      <c r="CI40" s="608"/>
      <c r="CJ40" s="608"/>
      <c r="CK40" s="608"/>
      <c r="CL40" s="608"/>
      <c r="CM40" s="608"/>
      <c r="CN40" s="608"/>
      <c r="CO40" s="608"/>
      <c r="CP40" s="608"/>
      <c r="CQ40" s="609"/>
      <c r="CR40" s="610">
        <v>184375</v>
      </c>
      <c r="CS40" s="611"/>
      <c r="CT40" s="611"/>
      <c r="CU40" s="611"/>
      <c r="CV40" s="611"/>
      <c r="CW40" s="611"/>
      <c r="CX40" s="611"/>
      <c r="CY40" s="612"/>
      <c r="CZ40" s="615">
        <v>1.2</v>
      </c>
      <c r="DA40" s="640"/>
      <c r="DB40" s="640"/>
      <c r="DC40" s="644"/>
      <c r="DD40" s="619">
        <v>67</v>
      </c>
      <c r="DE40" s="611"/>
      <c r="DF40" s="611"/>
      <c r="DG40" s="611"/>
      <c r="DH40" s="611"/>
      <c r="DI40" s="611"/>
      <c r="DJ40" s="611"/>
      <c r="DK40" s="612"/>
      <c r="DL40" s="619" t="s">
        <v>239</v>
      </c>
      <c r="DM40" s="611"/>
      <c r="DN40" s="611"/>
      <c r="DO40" s="611"/>
      <c r="DP40" s="611"/>
      <c r="DQ40" s="611"/>
      <c r="DR40" s="611"/>
      <c r="DS40" s="611"/>
      <c r="DT40" s="611"/>
      <c r="DU40" s="611"/>
      <c r="DV40" s="612"/>
      <c r="DW40" s="615" t="s">
        <v>239</v>
      </c>
      <c r="DX40" s="640"/>
      <c r="DY40" s="640"/>
      <c r="DZ40" s="640"/>
      <c r="EA40" s="640"/>
      <c r="EB40" s="640"/>
      <c r="EC40" s="641"/>
    </row>
    <row r="41" spans="2:133" ht="11.25" customHeight="1">
      <c r="B41" s="631" t="s">
        <v>352</v>
      </c>
      <c r="C41" s="632"/>
      <c r="D41" s="632"/>
      <c r="E41" s="632"/>
      <c r="F41" s="632"/>
      <c r="G41" s="632"/>
      <c r="H41" s="632"/>
      <c r="I41" s="632"/>
      <c r="J41" s="632"/>
      <c r="K41" s="632"/>
      <c r="L41" s="632"/>
      <c r="M41" s="632"/>
      <c r="N41" s="632"/>
      <c r="O41" s="632"/>
      <c r="P41" s="632"/>
      <c r="Q41" s="633"/>
      <c r="R41" s="682">
        <v>15819938</v>
      </c>
      <c r="S41" s="683"/>
      <c r="T41" s="683"/>
      <c r="U41" s="683"/>
      <c r="V41" s="683"/>
      <c r="W41" s="683"/>
      <c r="X41" s="683"/>
      <c r="Y41" s="687"/>
      <c r="Z41" s="688">
        <v>100</v>
      </c>
      <c r="AA41" s="688"/>
      <c r="AB41" s="688"/>
      <c r="AC41" s="688"/>
      <c r="AD41" s="689">
        <v>6348393</v>
      </c>
      <c r="AE41" s="689"/>
      <c r="AF41" s="689"/>
      <c r="AG41" s="689"/>
      <c r="AH41" s="689"/>
      <c r="AI41" s="689"/>
      <c r="AJ41" s="689"/>
      <c r="AK41" s="689"/>
      <c r="AL41" s="690">
        <v>100</v>
      </c>
      <c r="AM41" s="670"/>
      <c r="AN41" s="670"/>
      <c r="AO41" s="691"/>
      <c r="AQ41" s="673" t="s">
        <v>353</v>
      </c>
      <c r="AR41" s="674"/>
      <c r="AS41" s="674"/>
      <c r="AT41" s="674"/>
      <c r="AU41" s="674"/>
      <c r="AV41" s="674"/>
      <c r="AW41" s="674"/>
      <c r="AX41" s="674"/>
      <c r="AY41" s="675"/>
      <c r="AZ41" s="610">
        <v>297165</v>
      </c>
      <c r="BA41" s="611"/>
      <c r="BB41" s="611"/>
      <c r="BC41" s="611"/>
      <c r="BD41" s="642"/>
      <c r="BE41" s="642"/>
      <c r="BF41" s="665"/>
      <c r="BG41" s="658"/>
      <c r="BH41" s="659"/>
      <c r="BI41" s="659"/>
      <c r="BJ41" s="659"/>
      <c r="BK41" s="659"/>
      <c r="BL41" s="214"/>
      <c r="BM41" s="608" t="s">
        <v>354</v>
      </c>
      <c r="BN41" s="608"/>
      <c r="BO41" s="608"/>
      <c r="BP41" s="608"/>
      <c r="BQ41" s="608"/>
      <c r="BR41" s="608"/>
      <c r="BS41" s="608"/>
      <c r="BT41" s="608"/>
      <c r="BU41" s="609"/>
      <c r="BV41" s="610" t="s">
        <v>239</v>
      </c>
      <c r="BW41" s="611"/>
      <c r="BX41" s="611"/>
      <c r="BY41" s="611"/>
      <c r="BZ41" s="611"/>
      <c r="CA41" s="611"/>
      <c r="CB41" s="620"/>
      <c r="CD41" s="607" t="s">
        <v>355</v>
      </c>
      <c r="CE41" s="608"/>
      <c r="CF41" s="608"/>
      <c r="CG41" s="608"/>
      <c r="CH41" s="608"/>
      <c r="CI41" s="608"/>
      <c r="CJ41" s="608"/>
      <c r="CK41" s="608"/>
      <c r="CL41" s="608"/>
      <c r="CM41" s="608"/>
      <c r="CN41" s="608"/>
      <c r="CO41" s="608"/>
      <c r="CP41" s="608"/>
      <c r="CQ41" s="609"/>
      <c r="CR41" s="610" t="s">
        <v>239</v>
      </c>
      <c r="CS41" s="642"/>
      <c r="CT41" s="642"/>
      <c r="CU41" s="642"/>
      <c r="CV41" s="642"/>
      <c r="CW41" s="642"/>
      <c r="CX41" s="642"/>
      <c r="CY41" s="643"/>
      <c r="CZ41" s="615" t="s">
        <v>239</v>
      </c>
      <c r="DA41" s="640"/>
      <c r="DB41" s="640"/>
      <c r="DC41" s="644"/>
      <c r="DD41" s="619" t="s">
        <v>239</v>
      </c>
      <c r="DE41" s="642"/>
      <c r="DF41" s="642"/>
      <c r="DG41" s="642"/>
      <c r="DH41" s="642"/>
      <c r="DI41" s="642"/>
      <c r="DJ41" s="642"/>
      <c r="DK41" s="643"/>
      <c r="DL41" s="693"/>
      <c r="DM41" s="694"/>
      <c r="DN41" s="694"/>
      <c r="DO41" s="694"/>
      <c r="DP41" s="694"/>
      <c r="DQ41" s="694"/>
      <c r="DR41" s="694"/>
      <c r="DS41" s="694"/>
      <c r="DT41" s="694"/>
      <c r="DU41" s="694"/>
      <c r="DV41" s="695"/>
      <c r="DW41" s="684"/>
      <c r="DX41" s="685"/>
      <c r="DY41" s="685"/>
      <c r="DZ41" s="685"/>
      <c r="EA41" s="685"/>
      <c r="EB41" s="685"/>
      <c r="EC41" s="686"/>
    </row>
    <row r="42" spans="2:133" ht="11.25" customHeight="1">
      <c r="AQ42" s="679" t="s">
        <v>356</v>
      </c>
      <c r="AR42" s="680"/>
      <c r="AS42" s="680"/>
      <c r="AT42" s="680"/>
      <c r="AU42" s="680"/>
      <c r="AV42" s="680"/>
      <c r="AW42" s="680"/>
      <c r="AX42" s="680"/>
      <c r="AY42" s="681"/>
      <c r="AZ42" s="682">
        <v>1048862</v>
      </c>
      <c r="BA42" s="683"/>
      <c r="BB42" s="683"/>
      <c r="BC42" s="683"/>
      <c r="BD42" s="669"/>
      <c r="BE42" s="669"/>
      <c r="BF42" s="671"/>
      <c r="BG42" s="660"/>
      <c r="BH42" s="661"/>
      <c r="BI42" s="661"/>
      <c r="BJ42" s="661"/>
      <c r="BK42" s="661"/>
      <c r="BL42" s="215"/>
      <c r="BM42" s="632" t="s">
        <v>357</v>
      </c>
      <c r="BN42" s="632"/>
      <c r="BO42" s="632"/>
      <c r="BP42" s="632"/>
      <c r="BQ42" s="632"/>
      <c r="BR42" s="632"/>
      <c r="BS42" s="632"/>
      <c r="BT42" s="632"/>
      <c r="BU42" s="633"/>
      <c r="BV42" s="682">
        <v>482</v>
      </c>
      <c r="BW42" s="683"/>
      <c r="BX42" s="683"/>
      <c r="BY42" s="683"/>
      <c r="BZ42" s="683"/>
      <c r="CA42" s="683"/>
      <c r="CB42" s="692"/>
      <c r="CD42" s="607" t="s">
        <v>358</v>
      </c>
      <c r="CE42" s="608"/>
      <c r="CF42" s="608"/>
      <c r="CG42" s="608"/>
      <c r="CH42" s="608"/>
      <c r="CI42" s="608"/>
      <c r="CJ42" s="608"/>
      <c r="CK42" s="608"/>
      <c r="CL42" s="608"/>
      <c r="CM42" s="608"/>
      <c r="CN42" s="608"/>
      <c r="CO42" s="608"/>
      <c r="CP42" s="608"/>
      <c r="CQ42" s="609"/>
      <c r="CR42" s="610">
        <v>1956905</v>
      </c>
      <c r="CS42" s="642"/>
      <c r="CT42" s="642"/>
      <c r="CU42" s="642"/>
      <c r="CV42" s="642"/>
      <c r="CW42" s="642"/>
      <c r="CX42" s="642"/>
      <c r="CY42" s="643"/>
      <c r="CZ42" s="615">
        <v>13</v>
      </c>
      <c r="DA42" s="640"/>
      <c r="DB42" s="640"/>
      <c r="DC42" s="644"/>
      <c r="DD42" s="619">
        <v>156954</v>
      </c>
      <c r="DE42" s="642"/>
      <c r="DF42" s="642"/>
      <c r="DG42" s="642"/>
      <c r="DH42" s="642"/>
      <c r="DI42" s="642"/>
      <c r="DJ42" s="642"/>
      <c r="DK42" s="643"/>
      <c r="DL42" s="693"/>
      <c r="DM42" s="694"/>
      <c r="DN42" s="694"/>
      <c r="DO42" s="694"/>
      <c r="DP42" s="694"/>
      <c r="DQ42" s="694"/>
      <c r="DR42" s="694"/>
      <c r="DS42" s="694"/>
      <c r="DT42" s="694"/>
      <c r="DU42" s="694"/>
      <c r="DV42" s="695"/>
      <c r="DW42" s="684"/>
      <c r="DX42" s="685"/>
      <c r="DY42" s="685"/>
      <c r="DZ42" s="685"/>
      <c r="EA42" s="685"/>
      <c r="EB42" s="685"/>
      <c r="EC42" s="686"/>
    </row>
    <row r="43" spans="2:133" ht="11.25" customHeight="1">
      <c r="B43" s="208" t="s">
        <v>359</v>
      </c>
      <c r="CD43" s="607" t="s">
        <v>360</v>
      </c>
      <c r="CE43" s="608"/>
      <c r="CF43" s="608"/>
      <c r="CG43" s="608"/>
      <c r="CH43" s="608"/>
      <c r="CI43" s="608"/>
      <c r="CJ43" s="608"/>
      <c r="CK43" s="608"/>
      <c r="CL43" s="608"/>
      <c r="CM43" s="608"/>
      <c r="CN43" s="608"/>
      <c r="CO43" s="608"/>
      <c r="CP43" s="608"/>
      <c r="CQ43" s="609"/>
      <c r="CR43" s="610">
        <v>122888</v>
      </c>
      <c r="CS43" s="642"/>
      <c r="CT43" s="642"/>
      <c r="CU43" s="642"/>
      <c r="CV43" s="642"/>
      <c r="CW43" s="642"/>
      <c r="CX43" s="642"/>
      <c r="CY43" s="643"/>
      <c r="CZ43" s="615">
        <v>0.8</v>
      </c>
      <c r="DA43" s="640"/>
      <c r="DB43" s="640"/>
      <c r="DC43" s="644"/>
      <c r="DD43" s="619">
        <v>118088</v>
      </c>
      <c r="DE43" s="642"/>
      <c r="DF43" s="642"/>
      <c r="DG43" s="642"/>
      <c r="DH43" s="642"/>
      <c r="DI43" s="642"/>
      <c r="DJ43" s="642"/>
      <c r="DK43" s="643"/>
      <c r="DL43" s="693"/>
      <c r="DM43" s="694"/>
      <c r="DN43" s="694"/>
      <c r="DO43" s="694"/>
      <c r="DP43" s="694"/>
      <c r="DQ43" s="694"/>
      <c r="DR43" s="694"/>
      <c r="DS43" s="694"/>
      <c r="DT43" s="694"/>
      <c r="DU43" s="694"/>
      <c r="DV43" s="695"/>
      <c r="DW43" s="684"/>
      <c r="DX43" s="685"/>
      <c r="DY43" s="685"/>
      <c r="DZ43" s="685"/>
      <c r="EA43" s="685"/>
      <c r="EB43" s="685"/>
      <c r="EC43" s="686"/>
    </row>
    <row r="44" spans="2:133" ht="11.25" customHeight="1">
      <c r="B44" s="696" t="s">
        <v>361</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6" t="s">
        <v>309</v>
      </c>
      <c r="CE44" s="647"/>
      <c r="CF44" s="607" t="s">
        <v>362</v>
      </c>
      <c r="CG44" s="608"/>
      <c r="CH44" s="608"/>
      <c r="CI44" s="608"/>
      <c r="CJ44" s="608"/>
      <c r="CK44" s="608"/>
      <c r="CL44" s="608"/>
      <c r="CM44" s="608"/>
      <c r="CN44" s="608"/>
      <c r="CO44" s="608"/>
      <c r="CP44" s="608"/>
      <c r="CQ44" s="609"/>
      <c r="CR44" s="610">
        <v>1913270</v>
      </c>
      <c r="CS44" s="611"/>
      <c r="CT44" s="611"/>
      <c r="CU44" s="611"/>
      <c r="CV44" s="611"/>
      <c r="CW44" s="611"/>
      <c r="CX44" s="611"/>
      <c r="CY44" s="612"/>
      <c r="CZ44" s="615">
        <v>12.7</v>
      </c>
      <c r="DA44" s="616"/>
      <c r="DB44" s="616"/>
      <c r="DC44" s="622"/>
      <c r="DD44" s="619">
        <v>147003</v>
      </c>
      <c r="DE44" s="611"/>
      <c r="DF44" s="611"/>
      <c r="DG44" s="611"/>
      <c r="DH44" s="611"/>
      <c r="DI44" s="611"/>
      <c r="DJ44" s="611"/>
      <c r="DK44" s="612"/>
      <c r="DL44" s="693"/>
      <c r="DM44" s="694"/>
      <c r="DN44" s="694"/>
      <c r="DO44" s="694"/>
      <c r="DP44" s="694"/>
      <c r="DQ44" s="694"/>
      <c r="DR44" s="694"/>
      <c r="DS44" s="694"/>
      <c r="DT44" s="694"/>
      <c r="DU44" s="694"/>
      <c r="DV44" s="695"/>
      <c r="DW44" s="684"/>
      <c r="DX44" s="685"/>
      <c r="DY44" s="685"/>
      <c r="DZ44" s="685"/>
      <c r="EA44" s="685"/>
      <c r="EB44" s="685"/>
      <c r="EC44" s="686"/>
    </row>
    <row r="45" spans="2:133" ht="11.25" customHeight="1">
      <c r="B45" s="696" t="s">
        <v>363</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48"/>
      <c r="CE45" s="649"/>
      <c r="CF45" s="607" t="s">
        <v>364</v>
      </c>
      <c r="CG45" s="608"/>
      <c r="CH45" s="608"/>
      <c r="CI45" s="608"/>
      <c r="CJ45" s="608"/>
      <c r="CK45" s="608"/>
      <c r="CL45" s="608"/>
      <c r="CM45" s="608"/>
      <c r="CN45" s="608"/>
      <c r="CO45" s="608"/>
      <c r="CP45" s="608"/>
      <c r="CQ45" s="609"/>
      <c r="CR45" s="610">
        <v>1001700</v>
      </c>
      <c r="CS45" s="642"/>
      <c r="CT45" s="642"/>
      <c r="CU45" s="642"/>
      <c r="CV45" s="642"/>
      <c r="CW45" s="642"/>
      <c r="CX45" s="642"/>
      <c r="CY45" s="643"/>
      <c r="CZ45" s="615">
        <v>6.7</v>
      </c>
      <c r="DA45" s="640"/>
      <c r="DB45" s="640"/>
      <c r="DC45" s="644"/>
      <c r="DD45" s="619">
        <v>50131</v>
      </c>
      <c r="DE45" s="642"/>
      <c r="DF45" s="642"/>
      <c r="DG45" s="642"/>
      <c r="DH45" s="642"/>
      <c r="DI45" s="642"/>
      <c r="DJ45" s="642"/>
      <c r="DK45" s="643"/>
      <c r="DL45" s="693"/>
      <c r="DM45" s="694"/>
      <c r="DN45" s="694"/>
      <c r="DO45" s="694"/>
      <c r="DP45" s="694"/>
      <c r="DQ45" s="694"/>
      <c r="DR45" s="694"/>
      <c r="DS45" s="694"/>
      <c r="DT45" s="694"/>
      <c r="DU45" s="694"/>
      <c r="DV45" s="695"/>
      <c r="DW45" s="684"/>
      <c r="DX45" s="685"/>
      <c r="DY45" s="685"/>
      <c r="DZ45" s="685"/>
      <c r="EA45" s="685"/>
      <c r="EB45" s="685"/>
      <c r="EC45" s="686"/>
    </row>
    <row r="46" spans="2:133" ht="11.25" customHeight="1">
      <c r="B46" s="219"/>
      <c r="CD46" s="648"/>
      <c r="CE46" s="649"/>
      <c r="CF46" s="607" t="s">
        <v>365</v>
      </c>
      <c r="CG46" s="608"/>
      <c r="CH46" s="608"/>
      <c r="CI46" s="608"/>
      <c r="CJ46" s="608"/>
      <c r="CK46" s="608"/>
      <c r="CL46" s="608"/>
      <c r="CM46" s="608"/>
      <c r="CN46" s="608"/>
      <c r="CO46" s="608"/>
      <c r="CP46" s="608"/>
      <c r="CQ46" s="609"/>
      <c r="CR46" s="610">
        <v>834231</v>
      </c>
      <c r="CS46" s="611"/>
      <c r="CT46" s="611"/>
      <c r="CU46" s="611"/>
      <c r="CV46" s="611"/>
      <c r="CW46" s="611"/>
      <c r="CX46" s="611"/>
      <c r="CY46" s="612"/>
      <c r="CZ46" s="615">
        <v>5.6</v>
      </c>
      <c r="DA46" s="616"/>
      <c r="DB46" s="616"/>
      <c r="DC46" s="622"/>
      <c r="DD46" s="619">
        <v>87933</v>
      </c>
      <c r="DE46" s="611"/>
      <c r="DF46" s="611"/>
      <c r="DG46" s="611"/>
      <c r="DH46" s="611"/>
      <c r="DI46" s="611"/>
      <c r="DJ46" s="611"/>
      <c r="DK46" s="612"/>
      <c r="DL46" s="693"/>
      <c r="DM46" s="694"/>
      <c r="DN46" s="694"/>
      <c r="DO46" s="694"/>
      <c r="DP46" s="694"/>
      <c r="DQ46" s="694"/>
      <c r="DR46" s="694"/>
      <c r="DS46" s="694"/>
      <c r="DT46" s="694"/>
      <c r="DU46" s="694"/>
      <c r="DV46" s="695"/>
      <c r="DW46" s="684"/>
      <c r="DX46" s="685"/>
      <c r="DY46" s="685"/>
      <c r="DZ46" s="685"/>
      <c r="EA46" s="685"/>
      <c r="EB46" s="685"/>
      <c r="EC46" s="686"/>
    </row>
    <row r="47" spans="2:133" ht="11.25" customHeight="1">
      <c r="B47" s="219"/>
      <c r="CD47" s="648"/>
      <c r="CE47" s="649"/>
      <c r="CF47" s="607" t="s">
        <v>366</v>
      </c>
      <c r="CG47" s="608"/>
      <c r="CH47" s="608"/>
      <c r="CI47" s="608"/>
      <c r="CJ47" s="608"/>
      <c r="CK47" s="608"/>
      <c r="CL47" s="608"/>
      <c r="CM47" s="608"/>
      <c r="CN47" s="608"/>
      <c r="CO47" s="608"/>
      <c r="CP47" s="608"/>
      <c r="CQ47" s="609"/>
      <c r="CR47" s="610">
        <v>43635</v>
      </c>
      <c r="CS47" s="642"/>
      <c r="CT47" s="642"/>
      <c r="CU47" s="642"/>
      <c r="CV47" s="642"/>
      <c r="CW47" s="642"/>
      <c r="CX47" s="642"/>
      <c r="CY47" s="643"/>
      <c r="CZ47" s="615">
        <v>0.3</v>
      </c>
      <c r="DA47" s="640"/>
      <c r="DB47" s="640"/>
      <c r="DC47" s="644"/>
      <c r="DD47" s="619">
        <v>9951</v>
      </c>
      <c r="DE47" s="642"/>
      <c r="DF47" s="642"/>
      <c r="DG47" s="642"/>
      <c r="DH47" s="642"/>
      <c r="DI47" s="642"/>
      <c r="DJ47" s="642"/>
      <c r="DK47" s="643"/>
      <c r="DL47" s="693"/>
      <c r="DM47" s="694"/>
      <c r="DN47" s="694"/>
      <c r="DO47" s="694"/>
      <c r="DP47" s="694"/>
      <c r="DQ47" s="694"/>
      <c r="DR47" s="694"/>
      <c r="DS47" s="694"/>
      <c r="DT47" s="694"/>
      <c r="DU47" s="694"/>
      <c r="DV47" s="695"/>
      <c r="DW47" s="684"/>
      <c r="DX47" s="685"/>
      <c r="DY47" s="685"/>
      <c r="DZ47" s="685"/>
      <c r="EA47" s="685"/>
      <c r="EB47" s="685"/>
      <c r="EC47" s="686"/>
    </row>
    <row r="48" spans="2:133">
      <c r="B48" s="219"/>
      <c r="CD48" s="650"/>
      <c r="CE48" s="651"/>
      <c r="CF48" s="607" t="s">
        <v>367</v>
      </c>
      <c r="CG48" s="608"/>
      <c r="CH48" s="608"/>
      <c r="CI48" s="608"/>
      <c r="CJ48" s="608"/>
      <c r="CK48" s="608"/>
      <c r="CL48" s="608"/>
      <c r="CM48" s="608"/>
      <c r="CN48" s="608"/>
      <c r="CO48" s="608"/>
      <c r="CP48" s="608"/>
      <c r="CQ48" s="609"/>
      <c r="CR48" s="610" t="s">
        <v>130</v>
      </c>
      <c r="CS48" s="611"/>
      <c r="CT48" s="611"/>
      <c r="CU48" s="611"/>
      <c r="CV48" s="611"/>
      <c r="CW48" s="611"/>
      <c r="CX48" s="611"/>
      <c r="CY48" s="612"/>
      <c r="CZ48" s="615" t="s">
        <v>130</v>
      </c>
      <c r="DA48" s="616"/>
      <c r="DB48" s="616"/>
      <c r="DC48" s="622"/>
      <c r="DD48" s="619" t="s">
        <v>130</v>
      </c>
      <c r="DE48" s="611"/>
      <c r="DF48" s="611"/>
      <c r="DG48" s="611"/>
      <c r="DH48" s="611"/>
      <c r="DI48" s="611"/>
      <c r="DJ48" s="611"/>
      <c r="DK48" s="612"/>
      <c r="DL48" s="693"/>
      <c r="DM48" s="694"/>
      <c r="DN48" s="694"/>
      <c r="DO48" s="694"/>
      <c r="DP48" s="694"/>
      <c r="DQ48" s="694"/>
      <c r="DR48" s="694"/>
      <c r="DS48" s="694"/>
      <c r="DT48" s="694"/>
      <c r="DU48" s="694"/>
      <c r="DV48" s="695"/>
      <c r="DW48" s="684"/>
      <c r="DX48" s="685"/>
      <c r="DY48" s="685"/>
      <c r="DZ48" s="685"/>
      <c r="EA48" s="685"/>
      <c r="EB48" s="685"/>
      <c r="EC48" s="686"/>
    </row>
    <row r="49" spans="2:133" ht="11.25" customHeight="1">
      <c r="B49" s="219"/>
      <c r="CD49" s="631" t="s">
        <v>368</v>
      </c>
      <c r="CE49" s="632"/>
      <c r="CF49" s="632"/>
      <c r="CG49" s="632"/>
      <c r="CH49" s="632"/>
      <c r="CI49" s="632"/>
      <c r="CJ49" s="632"/>
      <c r="CK49" s="632"/>
      <c r="CL49" s="632"/>
      <c r="CM49" s="632"/>
      <c r="CN49" s="632"/>
      <c r="CO49" s="632"/>
      <c r="CP49" s="632"/>
      <c r="CQ49" s="633"/>
      <c r="CR49" s="682">
        <v>15028076</v>
      </c>
      <c r="CS49" s="669"/>
      <c r="CT49" s="669"/>
      <c r="CU49" s="669"/>
      <c r="CV49" s="669"/>
      <c r="CW49" s="669"/>
      <c r="CX49" s="669"/>
      <c r="CY49" s="698"/>
      <c r="CZ49" s="690">
        <v>100</v>
      </c>
      <c r="DA49" s="699"/>
      <c r="DB49" s="699"/>
      <c r="DC49" s="700"/>
      <c r="DD49" s="701">
        <v>7520462</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PEGY1nqXH7iQdjAUVWwoQUorsB06m/0qNJLaIMDS1g20E8B9FOyNq6BWXROpCou+sgkUnr4xsqkwlw4nJTt04A==" saltValue="qRiTlh8dE33D0L8PfaSiZ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cols>
    <col min="1" max="130" width="2.75" style="225" customWidth="1"/>
    <col min="131" max="131" width="1.625" style="225" customWidth="1"/>
    <col min="132" max="16384" width="9" style="225" hidden="1"/>
  </cols>
  <sheetData>
    <row r="1" spans="1:131" ht="11.25" customHeight="1" thickBot="1">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c r="A2" s="708" t="s">
        <v>369</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370</v>
      </c>
      <c r="DK2" s="710"/>
      <c r="DL2" s="710"/>
      <c r="DM2" s="710"/>
      <c r="DN2" s="710"/>
      <c r="DO2" s="711"/>
      <c r="DP2" s="222"/>
      <c r="DQ2" s="709" t="s">
        <v>371</v>
      </c>
      <c r="DR2" s="710"/>
      <c r="DS2" s="710"/>
      <c r="DT2" s="710"/>
      <c r="DU2" s="710"/>
      <c r="DV2" s="710"/>
      <c r="DW2" s="710"/>
      <c r="DX2" s="710"/>
      <c r="DY2" s="710"/>
      <c r="DZ2" s="711"/>
      <c r="EA2" s="224"/>
    </row>
    <row r="3" spans="1:131" ht="11.25" customHeight="1">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c r="A4" s="712" t="s">
        <v>372</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373</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9"/>
    </row>
    <row r="5" spans="1:131" s="230" customFormat="1" ht="26.25" customHeight="1">
      <c r="A5" s="714" t="s">
        <v>374</v>
      </c>
      <c r="B5" s="715"/>
      <c r="C5" s="715"/>
      <c r="D5" s="715"/>
      <c r="E5" s="715"/>
      <c r="F5" s="715"/>
      <c r="G5" s="715"/>
      <c r="H5" s="715"/>
      <c r="I5" s="715"/>
      <c r="J5" s="715"/>
      <c r="K5" s="715"/>
      <c r="L5" s="715"/>
      <c r="M5" s="715"/>
      <c r="N5" s="715"/>
      <c r="O5" s="715"/>
      <c r="P5" s="716"/>
      <c r="Q5" s="720" t="s">
        <v>375</v>
      </c>
      <c r="R5" s="721"/>
      <c r="S5" s="721"/>
      <c r="T5" s="721"/>
      <c r="U5" s="722"/>
      <c r="V5" s="720" t="s">
        <v>376</v>
      </c>
      <c r="W5" s="721"/>
      <c r="X5" s="721"/>
      <c r="Y5" s="721"/>
      <c r="Z5" s="722"/>
      <c r="AA5" s="720" t="s">
        <v>377</v>
      </c>
      <c r="AB5" s="721"/>
      <c r="AC5" s="721"/>
      <c r="AD5" s="721"/>
      <c r="AE5" s="721"/>
      <c r="AF5" s="726" t="s">
        <v>378</v>
      </c>
      <c r="AG5" s="721"/>
      <c r="AH5" s="721"/>
      <c r="AI5" s="721"/>
      <c r="AJ5" s="727"/>
      <c r="AK5" s="721" t="s">
        <v>379</v>
      </c>
      <c r="AL5" s="721"/>
      <c r="AM5" s="721"/>
      <c r="AN5" s="721"/>
      <c r="AO5" s="722"/>
      <c r="AP5" s="720" t="s">
        <v>380</v>
      </c>
      <c r="AQ5" s="721"/>
      <c r="AR5" s="721"/>
      <c r="AS5" s="721"/>
      <c r="AT5" s="722"/>
      <c r="AU5" s="720" t="s">
        <v>381</v>
      </c>
      <c r="AV5" s="721"/>
      <c r="AW5" s="721"/>
      <c r="AX5" s="721"/>
      <c r="AY5" s="727"/>
      <c r="AZ5" s="226"/>
      <c r="BA5" s="226"/>
      <c r="BB5" s="226"/>
      <c r="BC5" s="226"/>
      <c r="BD5" s="226"/>
      <c r="BE5" s="227"/>
      <c r="BF5" s="227"/>
      <c r="BG5" s="227"/>
      <c r="BH5" s="227"/>
      <c r="BI5" s="227"/>
      <c r="BJ5" s="227"/>
      <c r="BK5" s="227"/>
      <c r="BL5" s="227"/>
      <c r="BM5" s="227"/>
      <c r="BN5" s="227"/>
      <c r="BO5" s="227"/>
      <c r="BP5" s="227"/>
      <c r="BQ5" s="714" t="s">
        <v>382</v>
      </c>
      <c r="BR5" s="715"/>
      <c r="BS5" s="715"/>
      <c r="BT5" s="715"/>
      <c r="BU5" s="715"/>
      <c r="BV5" s="715"/>
      <c r="BW5" s="715"/>
      <c r="BX5" s="715"/>
      <c r="BY5" s="715"/>
      <c r="BZ5" s="715"/>
      <c r="CA5" s="715"/>
      <c r="CB5" s="715"/>
      <c r="CC5" s="715"/>
      <c r="CD5" s="715"/>
      <c r="CE5" s="715"/>
      <c r="CF5" s="715"/>
      <c r="CG5" s="716"/>
      <c r="CH5" s="720" t="s">
        <v>383</v>
      </c>
      <c r="CI5" s="721"/>
      <c r="CJ5" s="721"/>
      <c r="CK5" s="721"/>
      <c r="CL5" s="722"/>
      <c r="CM5" s="720" t="s">
        <v>384</v>
      </c>
      <c r="CN5" s="721"/>
      <c r="CO5" s="721"/>
      <c r="CP5" s="721"/>
      <c r="CQ5" s="722"/>
      <c r="CR5" s="720" t="s">
        <v>385</v>
      </c>
      <c r="CS5" s="721"/>
      <c r="CT5" s="721"/>
      <c r="CU5" s="721"/>
      <c r="CV5" s="722"/>
      <c r="CW5" s="720" t="s">
        <v>386</v>
      </c>
      <c r="CX5" s="721"/>
      <c r="CY5" s="721"/>
      <c r="CZ5" s="721"/>
      <c r="DA5" s="722"/>
      <c r="DB5" s="720" t="s">
        <v>387</v>
      </c>
      <c r="DC5" s="721"/>
      <c r="DD5" s="721"/>
      <c r="DE5" s="721"/>
      <c r="DF5" s="722"/>
      <c r="DG5" s="750" t="s">
        <v>388</v>
      </c>
      <c r="DH5" s="751"/>
      <c r="DI5" s="751"/>
      <c r="DJ5" s="751"/>
      <c r="DK5" s="752"/>
      <c r="DL5" s="750" t="s">
        <v>389</v>
      </c>
      <c r="DM5" s="751"/>
      <c r="DN5" s="751"/>
      <c r="DO5" s="751"/>
      <c r="DP5" s="752"/>
      <c r="DQ5" s="720" t="s">
        <v>390</v>
      </c>
      <c r="DR5" s="721"/>
      <c r="DS5" s="721"/>
      <c r="DT5" s="721"/>
      <c r="DU5" s="722"/>
      <c r="DV5" s="720" t="s">
        <v>381</v>
      </c>
      <c r="DW5" s="721"/>
      <c r="DX5" s="721"/>
      <c r="DY5" s="721"/>
      <c r="DZ5" s="727"/>
      <c r="EA5" s="229"/>
    </row>
    <row r="6" spans="1:131" s="230" customFormat="1" ht="26.25" customHeight="1" thickBot="1">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9"/>
    </row>
    <row r="7" spans="1:131" s="230" customFormat="1" ht="26.25" customHeight="1" thickTop="1">
      <c r="A7" s="231">
        <v>1</v>
      </c>
      <c r="B7" s="736" t="s">
        <v>391</v>
      </c>
      <c r="C7" s="737"/>
      <c r="D7" s="737"/>
      <c r="E7" s="737"/>
      <c r="F7" s="737"/>
      <c r="G7" s="737"/>
      <c r="H7" s="737"/>
      <c r="I7" s="737"/>
      <c r="J7" s="737"/>
      <c r="K7" s="737"/>
      <c r="L7" s="737"/>
      <c r="M7" s="737"/>
      <c r="N7" s="737"/>
      <c r="O7" s="737"/>
      <c r="P7" s="738"/>
      <c r="Q7" s="739">
        <v>15836</v>
      </c>
      <c r="R7" s="740"/>
      <c r="S7" s="740"/>
      <c r="T7" s="740"/>
      <c r="U7" s="740"/>
      <c r="V7" s="740">
        <v>15044</v>
      </c>
      <c r="W7" s="740"/>
      <c r="X7" s="740"/>
      <c r="Y7" s="740"/>
      <c r="Z7" s="740"/>
      <c r="AA7" s="740">
        <v>792</v>
      </c>
      <c r="AB7" s="740"/>
      <c r="AC7" s="740"/>
      <c r="AD7" s="740"/>
      <c r="AE7" s="741"/>
      <c r="AF7" s="742">
        <v>782</v>
      </c>
      <c r="AG7" s="743"/>
      <c r="AH7" s="743"/>
      <c r="AI7" s="743"/>
      <c r="AJ7" s="744"/>
      <c r="AK7" s="745">
        <v>1209</v>
      </c>
      <c r="AL7" s="746"/>
      <c r="AM7" s="746"/>
      <c r="AN7" s="746"/>
      <c r="AO7" s="746"/>
      <c r="AP7" s="746">
        <v>11357</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1">
        <v>1</v>
      </c>
      <c r="BR7" s="232"/>
      <c r="BS7" s="733" t="s">
        <v>581</v>
      </c>
      <c r="BT7" s="734"/>
      <c r="BU7" s="734"/>
      <c r="BV7" s="734"/>
      <c r="BW7" s="734"/>
      <c r="BX7" s="734"/>
      <c r="BY7" s="734"/>
      <c r="BZ7" s="734"/>
      <c r="CA7" s="734"/>
      <c r="CB7" s="734"/>
      <c r="CC7" s="734"/>
      <c r="CD7" s="734"/>
      <c r="CE7" s="734"/>
      <c r="CF7" s="734"/>
      <c r="CG7" s="749"/>
      <c r="CH7" s="730">
        <v>-3</v>
      </c>
      <c r="CI7" s="731"/>
      <c r="CJ7" s="731"/>
      <c r="CK7" s="731"/>
      <c r="CL7" s="732"/>
      <c r="CM7" s="730">
        <v>216</v>
      </c>
      <c r="CN7" s="731"/>
      <c r="CO7" s="731"/>
      <c r="CP7" s="731"/>
      <c r="CQ7" s="732"/>
      <c r="CR7" s="730">
        <v>15</v>
      </c>
      <c r="CS7" s="731"/>
      <c r="CT7" s="731"/>
      <c r="CU7" s="731"/>
      <c r="CV7" s="732"/>
      <c r="CW7" s="730" t="s">
        <v>587</v>
      </c>
      <c r="CX7" s="731"/>
      <c r="CY7" s="731"/>
      <c r="CZ7" s="731"/>
      <c r="DA7" s="732"/>
      <c r="DB7" s="730" t="s">
        <v>587</v>
      </c>
      <c r="DC7" s="731"/>
      <c r="DD7" s="731"/>
      <c r="DE7" s="731"/>
      <c r="DF7" s="732"/>
      <c r="DG7" s="730" t="s">
        <v>587</v>
      </c>
      <c r="DH7" s="731"/>
      <c r="DI7" s="731"/>
      <c r="DJ7" s="731"/>
      <c r="DK7" s="732"/>
      <c r="DL7" s="730" t="s">
        <v>587</v>
      </c>
      <c r="DM7" s="731"/>
      <c r="DN7" s="731"/>
      <c r="DO7" s="731"/>
      <c r="DP7" s="732"/>
      <c r="DQ7" s="730" t="s">
        <v>587</v>
      </c>
      <c r="DR7" s="731"/>
      <c r="DS7" s="731"/>
      <c r="DT7" s="731"/>
      <c r="DU7" s="732"/>
      <c r="DV7" s="733"/>
      <c r="DW7" s="734"/>
      <c r="DX7" s="734"/>
      <c r="DY7" s="734"/>
      <c r="DZ7" s="735"/>
      <c r="EA7" s="229"/>
    </row>
    <row r="8" spans="1:131" s="230" customFormat="1" ht="26.25" customHeight="1">
      <c r="A8" s="233">
        <v>2</v>
      </c>
      <c r="B8" s="767"/>
      <c r="C8" s="768"/>
      <c r="D8" s="768"/>
      <c r="E8" s="768"/>
      <c r="F8" s="768"/>
      <c r="G8" s="768"/>
      <c r="H8" s="768"/>
      <c r="I8" s="768"/>
      <c r="J8" s="768"/>
      <c r="K8" s="768"/>
      <c r="L8" s="768"/>
      <c r="M8" s="768"/>
      <c r="N8" s="768"/>
      <c r="O8" s="768"/>
      <c r="P8" s="769"/>
      <c r="Q8" s="770"/>
      <c r="R8" s="771"/>
      <c r="S8" s="771"/>
      <c r="T8" s="771"/>
      <c r="U8" s="771"/>
      <c r="V8" s="771"/>
      <c r="W8" s="771"/>
      <c r="X8" s="771"/>
      <c r="Y8" s="771"/>
      <c r="Z8" s="771"/>
      <c r="AA8" s="771"/>
      <c r="AB8" s="771"/>
      <c r="AC8" s="771"/>
      <c r="AD8" s="771"/>
      <c r="AE8" s="772"/>
      <c r="AF8" s="773"/>
      <c r="AG8" s="774"/>
      <c r="AH8" s="774"/>
      <c r="AI8" s="774"/>
      <c r="AJ8" s="775"/>
      <c r="AK8" s="756"/>
      <c r="AL8" s="757"/>
      <c r="AM8" s="757"/>
      <c r="AN8" s="757"/>
      <c r="AO8" s="757"/>
      <c r="AP8" s="757"/>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3">
        <v>2</v>
      </c>
      <c r="BR8" s="234"/>
      <c r="BS8" s="760" t="s">
        <v>582</v>
      </c>
      <c r="BT8" s="761"/>
      <c r="BU8" s="761"/>
      <c r="BV8" s="761"/>
      <c r="BW8" s="761"/>
      <c r="BX8" s="761"/>
      <c r="BY8" s="761"/>
      <c r="BZ8" s="761"/>
      <c r="CA8" s="761"/>
      <c r="CB8" s="761"/>
      <c r="CC8" s="761"/>
      <c r="CD8" s="761"/>
      <c r="CE8" s="761"/>
      <c r="CF8" s="761"/>
      <c r="CG8" s="762"/>
      <c r="CH8" s="763">
        <v>4</v>
      </c>
      <c r="CI8" s="764"/>
      <c r="CJ8" s="764"/>
      <c r="CK8" s="764"/>
      <c r="CL8" s="765"/>
      <c r="CM8" s="763">
        <v>28</v>
      </c>
      <c r="CN8" s="764"/>
      <c r="CO8" s="764"/>
      <c r="CP8" s="764"/>
      <c r="CQ8" s="765"/>
      <c r="CR8" s="763">
        <v>80</v>
      </c>
      <c r="CS8" s="764"/>
      <c r="CT8" s="764"/>
      <c r="CU8" s="764"/>
      <c r="CV8" s="765"/>
      <c r="CW8" s="763" t="s">
        <v>587</v>
      </c>
      <c r="CX8" s="764"/>
      <c r="CY8" s="764"/>
      <c r="CZ8" s="764"/>
      <c r="DA8" s="765"/>
      <c r="DB8" s="763" t="s">
        <v>587</v>
      </c>
      <c r="DC8" s="764"/>
      <c r="DD8" s="764"/>
      <c r="DE8" s="764"/>
      <c r="DF8" s="765"/>
      <c r="DG8" s="763" t="s">
        <v>587</v>
      </c>
      <c r="DH8" s="764"/>
      <c r="DI8" s="764"/>
      <c r="DJ8" s="764"/>
      <c r="DK8" s="765"/>
      <c r="DL8" s="763" t="s">
        <v>587</v>
      </c>
      <c r="DM8" s="764"/>
      <c r="DN8" s="764"/>
      <c r="DO8" s="764"/>
      <c r="DP8" s="765"/>
      <c r="DQ8" s="763" t="s">
        <v>587</v>
      </c>
      <c r="DR8" s="764"/>
      <c r="DS8" s="764"/>
      <c r="DT8" s="764"/>
      <c r="DU8" s="765"/>
      <c r="DV8" s="760"/>
      <c r="DW8" s="761"/>
      <c r="DX8" s="761"/>
      <c r="DY8" s="761"/>
      <c r="DZ8" s="766"/>
      <c r="EA8" s="229"/>
    </row>
    <row r="9" spans="1:131" s="230" customFormat="1" ht="26.25" customHeight="1">
      <c r="A9" s="233">
        <v>3</v>
      </c>
      <c r="B9" s="767"/>
      <c r="C9" s="768"/>
      <c r="D9" s="768"/>
      <c r="E9" s="768"/>
      <c r="F9" s="768"/>
      <c r="G9" s="768"/>
      <c r="H9" s="768"/>
      <c r="I9" s="768"/>
      <c r="J9" s="768"/>
      <c r="K9" s="768"/>
      <c r="L9" s="768"/>
      <c r="M9" s="768"/>
      <c r="N9" s="768"/>
      <c r="O9" s="768"/>
      <c r="P9" s="769"/>
      <c r="Q9" s="770"/>
      <c r="R9" s="771"/>
      <c r="S9" s="771"/>
      <c r="T9" s="771"/>
      <c r="U9" s="771"/>
      <c r="V9" s="771"/>
      <c r="W9" s="771"/>
      <c r="X9" s="771"/>
      <c r="Y9" s="771"/>
      <c r="Z9" s="771"/>
      <c r="AA9" s="771"/>
      <c r="AB9" s="771"/>
      <c r="AC9" s="771"/>
      <c r="AD9" s="771"/>
      <c r="AE9" s="772"/>
      <c r="AF9" s="773"/>
      <c r="AG9" s="774"/>
      <c r="AH9" s="774"/>
      <c r="AI9" s="774"/>
      <c r="AJ9" s="775"/>
      <c r="AK9" s="756"/>
      <c r="AL9" s="757"/>
      <c r="AM9" s="757"/>
      <c r="AN9" s="757"/>
      <c r="AO9" s="757"/>
      <c r="AP9" s="757"/>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3">
        <v>3</v>
      </c>
      <c r="BR9" s="234" t="s">
        <v>584</v>
      </c>
      <c r="BS9" s="760" t="s">
        <v>583</v>
      </c>
      <c r="BT9" s="761"/>
      <c r="BU9" s="761"/>
      <c r="BV9" s="761"/>
      <c r="BW9" s="761"/>
      <c r="BX9" s="761"/>
      <c r="BY9" s="761"/>
      <c r="BZ9" s="761"/>
      <c r="CA9" s="761"/>
      <c r="CB9" s="761"/>
      <c r="CC9" s="761"/>
      <c r="CD9" s="761"/>
      <c r="CE9" s="761"/>
      <c r="CF9" s="761"/>
      <c r="CG9" s="762"/>
      <c r="CH9" s="763">
        <v>-10</v>
      </c>
      <c r="CI9" s="764"/>
      <c r="CJ9" s="764"/>
      <c r="CK9" s="764"/>
      <c r="CL9" s="765"/>
      <c r="CM9" s="763">
        <v>-47</v>
      </c>
      <c r="CN9" s="764"/>
      <c r="CO9" s="764"/>
      <c r="CP9" s="764"/>
      <c r="CQ9" s="765"/>
      <c r="CR9" s="763">
        <v>26</v>
      </c>
      <c r="CS9" s="764"/>
      <c r="CT9" s="764"/>
      <c r="CU9" s="764"/>
      <c r="CV9" s="765"/>
      <c r="CW9" s="763" t="s">
        <v>587</v>
      </c>
      <c r="CX9" s="764"/>
      <c r="CY9" s="764"/>
      <c r="CZ9" s="764"/>
      <c r="DA9" s="765"/>
      <c r="DB9" s="763">
        <v>50</v>
      </c>
      <c r="DC9" s="764"/>
      <c r="DD9" s="764"/>
      <c r="DE9" s="764"/>
      <c r="DF9" s="765"/>
      <c r="DG9" s="763" t="s">
        <v>587</v>
      </c>
      <c r="DH9" s="764"/>
      <c r="DI9" s="764"/>
      <c r="DJ9" s="764"/>
      <c r="DK9" s="765"/>
      <c r="DL9" s="763">
        <v>96</v>
      </c>
      <c r="DM9" s="764"/>
      <c r="DN9" s="764"/>
      <c r="DO9" s="764"/>
      <c r="DP9" s="765"/>
      <c r="DQ9" s="763">
        <v>29</v>
      </c>
      <c r="DR9" s="764"/>
      <c r="DS9" s="764"/>
      <c r="DT9" s="764"/>
      <c r="DU9" s="765"/>
      <c r="DV9" s="760"/>
      <c r="DW9" s="761"/>
      <c r="DX9" s="761"/>
      <c r="DY9" s="761"/>
      <c r="DZ9" s="766"/>
      <c r="EA9" s="229"/>
    </row>
    <row r="10" spans="1:131" s="230" customFormat="1" ht="26.25" customHeight="1">
      <c r="A10" s="233">
        <v>4</v>
      </c>
      <c r="B10" s="767"/>
      <c r="C10" s="768"/>
      <c r="D10" s="768"/>
      <c r="E10" s="768"/>
      <c r="F10" s="768"/>
      <c r="G10" s="768"/>
      <c r="H10" s="768"/>
      <c r="I10" s="768"/>
      <c r="J10" s="768"/>
      <c r="K10" s="768"/>
      <c r="L10" s="768"/>
      <c r="M10" s="768"/>
      <c r="N10" s="768"/>
      <c r="O10" s="768"/>
      <c r="P10" s="769"/>
      <c r="Q10" s="770"/>
      <c r="R10" s="771"/>
      <c r="S10" s="771"/>
      <c r="T10" s="771"/>
      <c r="U10" s="771"/>
      <c r="V10" s="771"/>
      <c r="W10" s="771"/>
      <c r="X10" s="771"/>
      <c r="Y10" s="771"/>
      <c r="Z10" s="771"/>
      <c r="AA10" s="771"/>
      <c r="AB10" s="771"/>
      <c r="AC10" s="771"/>
      <c r="AD10" s="771"/>
      <c r="AE10" s="772"/>
      <c r="AF10" s="773"/>
      <c r="AG10" s="774"/>
      <c r="AH10" s="774"/>
      <c r="AI10" s="774"/>
      <c r="AJ10" s="775"/>
      <c r="AK10" s="756"/>
      <c r="AL10" s="757"/>
      <c r="AM10" s="757"/>
      <c r="AN10" s="757"/>
      <c r="AO10" s="757"/>
      <c r="AP10" s="757"/>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3">
        <v>4</v>
      </c>
      <c r="BR10" s="234"/>
      <c r="BS10" s="760" t="s">
        <v>585</v>
      </c>
      <c r="BT10" s="761"/>
      <c r="BU10" s="761"/>
      <c r="BV10" s="761"/>
      <c r="BW10" s="761"/>
      <c r="BX10" s="761"/>
      <c r="BY10" s="761"/>
      <c r="BZ10" s="761"/>
      <c r="CA10" s="761"/>
      <c r="CB10" s="761"/>
      <c r="CC10" s="761"/>
      <c r="CD10" s="761"/>
      <c r="CE10" s="761"/>
      <c r="CF10" s="761"/>
      <c r="CG10" s="762"/>
      <c r="CH10" s="763">
        <v>64</v>
      </c>
      <c r="CI10" s="764"/>
      <c r="CJ10" s="764"/>
      <c r="CK10" s="764"/>
      <c r="CL10" s="765"/>
      <c r="CM10" s="763">
        <v>662</v>
      </c>
      <c r="CN10" s="764"/>
      <c r="CO10" s="764"/>
      <c r="CP10" s="764"/>
      <c r="CQ10" s="765"/>
      <c r="CR10" s="763">
        <v>15</v>
      </c>
      <c r="CS10" s="764"/>
      <c r="CT10" s="764"/>
      <c r="CU10" s="764"/>
      <c r="CV10" s="765"/>
      <c r="CW10" s="763" t="s">
        <v>587</v>
      </c>
      <c r="CX10" s="764"/>
      <c r="CY10" s="764"/>
      <c r="CZ10" s="764"/>
      <c r="DA10" s="765"/>
      <c r="DB10" s="763" t="s">
        <v>587</v>
      </c>
      <c r="DC10" s="764"/>
      <c r="DD10" s="764"/>
      <c r="DE10" s="764"/>
      <c r="DF10" s="765"/>
      <c r="DG10" s="763" t="s">
        <v>587</v>
      </c>
      <c r="DH10" s="764"/>
      <c r="DI10" s="764"/>
      <c r="DJ10" s="764"/>
      <c r="DK10" s="765"/>
      <c r="DL10" s="763" t="s">
        <v>587</v>
      </c>
      <c r="DM10" s="764"/>
      <c r="DN10" s="764"/>
      <c r="DO10" s="764"/>
      <c r="DP10" s="765"/>
      <c r="DQ10" s="763" t="s">
        <v>587</v>
      </c>
      <c r="DR10" s="764"/>
      <c r="DS10" s="764"/>
      <c r="DT10" s="764"/>
      <c r="DU10" s="765"/>
      <c r="DV10" s="760"/>
      <c r="DW10" s="761"/>
      <c r="DX10" s="761"/>
      <c r="DY10" s="761"/>
      <c r="DZ10" s="766"/>
      <c r="EA10" s="229"/>
    </row>
    <row r="11" spans="1:131" s="230" customFormat="1" ht="26.25" customHeight="1">
      <c r="A11" s="233">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3">
        <v>5</v>
      </c>
      <c r="BR11" s="234"/>
      <c r="BS11" s="760" t="s">
        <v>588</v>
      </c>
      <c r="BT11" s="761"/>
      <c r="BU11" s="761"/>
      <c r="BV11" s="761"/>
      <c r="BW11" s="761"/>
      <c r="BX11" s="761"/>
      <c r="BY11" s="761"/>
      <c r="BZ11" s="761"/>
      <c r="CA11" s="761"/>
      <c r="CB11" s="761"/>
      <c r="CC11" s="761"/>
      <c r="CD11" s="761"/>
      <c r="CE11" s="761"/>
      <c r="CF11" s="761"/>
      <c r="CG11" s="762"/>
      <c r="CH11" s="763">
        <v>0</v>
      </c>
      <c r="CI11" s="764"/>
      <c r="CJ11" s="764"/>
      <c r="CK11" s="764"/>
      <c r="CL11" s="765"/>
      <c r="CM11" s="763">
        <v>10</v>
      </c>
      <c r="CN11" s="764"/>
      <c r="CO11" s="764"/>
      <c r="CP11" s="764"/>
      <c r="CQ11" s="765"/>
      <c r="CR11" s="763">
        <v>2</v>
      </c>
      <c r="CS11" s="764"/>
      <c r="CT11" s="764"/>
      <c r="CU11" s="764"/>
      <c r="CV11" s="765"/>
      <c r="CW11" s="763" t="s">
        <v>587</v>
      </c>
      <c r="CX11" s="764"/>
      <c r="CY11" s="764"/>
      <c r="CZ11" s="764"/>
      <c r="DA11" s="765"/>
      <c r="DB11" s="763" t="s">
        <v>587</v>
      </c>
      <c r="DC11" s="764"/>
      <c r="DD11" s="764"/>
      <c r="DE11" s="764"/>
      <c r="DF11" s="765"/>
      <c r="DG11" s="763" t="s">
        <v>587</v>
      </c>
      <c r="DH11" s="764"/>
      <c r="DI11" s="764"/>
      <c r="DJ11" s="764"/>
      <c r="DK11" s="765"/>
      <c r="DL11" s="763" t="s">
        <v>587</v>
      </c>
      <c r="DM11" s="764"/>
      <c r="DN11" s="764"/>
      <c r="DO11" s="764"/>
      <c r="DP11" s="765"/>
      <c r="DQ11" s="763" t="s">
        <v>587</v>
      </c>
      <c r="DR11" s="764"/>
      <c r="DS11" s="764"/>
      <c r="DT11" s="764"/>
      <c r="DU11" s="765"/>
      <c r="DV11" s="760"/>
      <c r="DW11" s="761"/>
      <c r="DX11" s="761"/>
      <c r="DY11" s="761"/>
      <c r="DZ11" s="766"/>
      <c r="EA11" s="229"/>
    </row>
    <row r="12" spans="1:131" s="230" customFormat="1" ht="26.25" customHeight="1">
      <c r="A12" s="233">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3">
        <v>6</v>
      </c>
      <c r="BR12" s="234"/>
      <c r="BS12" s="760" t="s">
        <v>589</v>
      </c>
      <c r="BT12" s="761"/>
      <c r="BU12" s="761"/>
      <c r="BV12" s="761"/>
      <c r="BW12" s="761"/>
      <c r="BX12" s="761"/>
      <c r="BY12" s="761"/>
      <c r="BZ12" s="761"/>
      <c r="CA12" s="761"/>
      <c r="CB12" s="761"/>
      <c r="CC12" s="761"/>
      <c r="CD12" s="761"/>
      <c r="CE12" s="761"/>
      <c r="CF12" s="761"/>
      <c r="CG12" s="762"/>
      <c r="CH12" s="763">
        <v>-4</v>
      </c>
      <c r="CI12" s="764"/>
      <c r="CJ12" s="764"/>
      <c r="CK12" s="764"/>
      <c r="CL12" s="765"/>
      <c r="CM12" s="763">
        <v>250</v>
      </c>
      <c r="CN12" s="764"/>
      <c r="CO12" s="764"/>
      <c r="CP12" s="764"/>
      <c r="CQ12" s="765"/>
      <c r="CR12" s="763">
        <v>13</v>
      </c>
      <c r="CS12" s="764"/>
      <c r="CT12" s="764"/>
      <c r="CU12" s="764"/>
      <c r="CV12" s="765"/>
      <c r="CW12" s="763" t="s">
        <v>587</v>
      </c>
      <c r="CX12" s="764"/>
      <c r="CY12" s="764"/>
      <c r="CZ12" s="764"/>
      <c r="DA12" s="765"/>
      <c r="DB12" s="763" t="s">
        <v>587</v>
      </c>
      <c r="DC12" s="764"/>
      <c r="DD12" s="764"/>
      <c r="DE12" s="764"/>
      <c r="DF12" s="765"/>
      <c r="DG12" s="763" t="s">
        <v>587</v>
      </c>
      <c r="DH12" s="764"/>
      <c r="DI12" s="764"/>
      <c r="DJ12" s="764"/>
      <c r="DK12" s="765"/>
      <c r="DL12" s="763" t="s">
        <v>587</v>
      </c>
      <c r="DM12" s="764"/>
      <c r="DN12" s="764"/>
      <c r="DO12" s="764"/>
      <c r="DP12" s="765"/>
      <c r="DQ12" s="763" t="s">
        <v>587</v>
      </c>
      <c r="DR12" s="764"/>
      <c r="DS12" s="764"/>
      <c r="DT12" s="764"/>
      <c r="DU12" s="765"/>
      <c r="DV12" s="760"/>
      <c r="DW12" s="761"/>
      <c r="DX12" s="761"/>
      <c r="DY12" s="761"/>
      <c r="DZ12" s="766"/>
      <c r="EA12" s="229"/>
    </row>
    <row r="13" spans="1:131" s="230" customFormat="1" ht="26.25" customHeight="1">
      <c r="A13" s="233">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3">
        <v>7</v>
      </c>
      <c r="BR13" s="234" t="s">
        <v>584</v>
      </c>
      <c r="BS13" s="760" t="s">
        <v>586</v>
      </c>
      <c r="BT13" s="761"/>
      <c r="BU13" s="761"/>
      <c r="BV13" s="761"/>
      <c r="BW13" s="761"/>
      <c r="BX13" s="761"/>
      <c r="BY13" s="761"/>
      <c r="BZ13" s="761"/>
      <c r="CA13" s="761"/>
      <c r="CB13" s="761"/>
      <c r="CC13" s="761"/>
      <c r="CD13" s="761"/>
      <c r="CE13" s="761"/>
      <c r="CF13" s="761"/>
      <c r="CG13" s="762"/>
      <c r="CH13" s="763">
        <v>28</v>
      </c>
      <c r="CI13" s="764"/>
      <c r="CJ13" s="764"/>
      <c r="CK13" s="764"/>
      <c r="CL13" s="765"/>
      <c r="CM13" s="763">
        <v>134</v>
      </c>
      <c r="CN13" s="764"/>
      <c r="CO13" s="764"/>
      <c r="CP13" s="764"/>
      <c r="CQ13" s="765"/>
      <c r="CR13" s="763">
        <v>5</v>
      </c>
      <c r="CS13" s="764"/>
      <c r="CT13" s="764"/>
      <c r="CU13" s="764"/>
      <c r="CV13" s="765"/>
      <c r="CW13" s="763" t="s">
        <v>587</v>
      </c>
      <c r="CX13" s="764"/>
      <c r="CY13" s="764"/>
      <c r="CZ13" s="764"/>
      <c r="DA13" s="765"/>
      <c r="DB13" s="763" t="s">
        <v>587</v>
      </c>
      <c r="DC13" s="764"/>
      <c r="DD13" s="764"/>
      <c r="DE13" s="764"/>
      <c r="DF13" s="765"/>
      <c r="DG13" s="763" t="s">
        <v>587</v>
      </c>
      <c r="DH13" s="764"/>
      <c r="DI13" s="764"/>
      <c r="DJ13" s="764"/>
      <c r="DK13" s="765"/>
      <c r="DL13" s="763">
        <v>11</v>
      </c>
      <c r="DM13" s="764"/>
      <c r="DN13" s="764"/>
      <c r="DO13" s="764"/>
      <c r="DP13" s="765"/>
      <c r="DQ13" s="763">
        <v>1</v>
      </c>
      <c r="DR13" s="764"/>
      <c r="DS13" s="764"/>
      <c r="DT13" s="764"/>
      <c r="DU13" s="765"/>
      <c r="DV13" s="760"/>
      <c r="DW13" s="761"/>
      <c r="DX13" s="761"/>
      <c r="DY13" s="761"/>
      <c r="DZ13" s="766"/>
      <c r="EA13" s="229"/>
    </row>
    <row r="14" spans="1:131" s="230" customFormat="1" ht="26.25" customHeight="1">
      <c r="A14" s="233">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3">
        <v>8</v>
      </c>
      <c r="BR14" s="234"/>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9"/>
    </row>
    <row r="15" spans="1:131" s="230" customFormat="1" ht="26.25" customHeight="1">
      <c r="A15" s="233">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3">
        <v>9</v>
      </c>
      <c r="BR15" s="234"/>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9"/>
    </row>
    <row r="16" spans="1:131" s="230" customFormat="1" ht="26.25" customHeight="1">
      <c r="A16" s="233">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3">
        <v>10</v>
      </c>
      <c r="BR16" s="234"/>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9"/>
    </row>
    <row r="17" spans="1:131" s="230" customFormat="1" ht="26.25" customHeight="1">
      <c r="A17" s="233">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3">
        <v>11</v>
      </c>
      <c r="BR17" s="234"/>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9"/>
    </row>
    <row r="18" spans="1:131" s="230" customFormat="1" ht="26.25" customHeight="1">
      <c r="A18" s="233">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3">
        <v>12</v>
      </c>
      <c r="BR18" s="234"/>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9"/>
    </row>
    <row r="19" spans="1:131" s="230" customFormat="1" ht="26.25" customHeight="1">
      <c r="A19" s="233">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3">
        <v>13</v>
      </c>
      <c r="BR19" s="234"/>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9"/>
    </row>
    <row r="20" spans="1:131" s="230" customFormat="1" ht="26.25" customHeight="1">
      <c r="A20" s="233">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3">
        <v>14</v>
      </c>
      <c r="BR20" s="234"/>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9"/>
    </row>
    <row r="21" spans="1:131" s="230" customFormat="1" ht="26.25" customHeight="1" thickBot="1">
      <c r="A21" s="233">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3">
        <v>15</v>
      </c>
      <c r="BR21" s="234"/>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9"/>
    </row>
    <row r="22" spans="1:131" s="230" customFormat="1" ht="26.25" customHeight="1">
      <c r="A22" s="233">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392</v>
      </c>
      <c r="BA22" s="793"/>
      <c r="BB22" s="793"/>
      <c r="BC22" s="793"/>
      <c r="BD22" s="794"/>
      <c r="BE22" s="227"/>
      <c r="BF22" s="227"/>
      <c r="BG22" s="227"/>
      <c r="BH22" s="227"/>
      <c r="BI22" s="227"/>
      <c r="BJ22" s="227"/>
      <c r="BK22" s="227"/>
      <c r="BL22" s="227"/>
      <c r="BM22" s="227"/>
      <c r="BN22" s="227"/>
      <c r="BO22" s="227"/>
      <c r="BP22" s="227"/>
      <c r="BQ22" s="233">
        <v>16</v>
      </c>
      <c r="BR22" s="234"/>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9"/>
    </row>
    <row r="23" spans="1:131" s="230" customFormat="1" ht="26.25" customHeight="1" thickBot="1">
      <c r="A23" s="235" t="s">
        <v>393</v>
      </c>
      <c r="B23" s="776" t="s">
        <v>394</v>
      </c>
      <c r="C23" s="777"/>
      <c r="D23" s="777"/>
      <c r="E23" s="777"/>
      <c r="F23" s="777"/>
      <c r="G23" s="777"/>
      <c r="H23" s="777"/>
      <c r="I23" s="777"/>
      <c r="J23" s="777"/>
      <c r="K23" s="777"/>
      <c r="L23" s="777"/>
      <c r="M23" s="777"/>
      <c r="N23" s="777"/>
      <c r="O23" s="777"/>
      <c r="P23" s="778"/>
      <c r="Q23" s="779">
        <v>15836</v>
      </c>
      <c r="R23" s="780"/>
      <c r="S23" s="780"/>
      <c r="T23" s="780"/>
      <c r="U23" s="780"/>
      <c r="V23" s="780">
        <v>15044</v>
      </c>
      <c r="W23" s="780"/>
      <c r="X23" s="780"/>
      <c r="Y23" s="780"/>
      <c r="Z23" s="780"/>
      <c r="AA23" s="780">
        <v>792</v>
      </c>
      <c r="AB23" s="780"/>
      <c r="AC23" s="780"/>
      <c r="AD23" s="780"/>
      <c r="AE23" s="781"/>
      <c r="AF23" s="782">
        <v>782</v>
      </c>
      <c r="AG23" s="780"/>
      <c r="AH23" s="780"/>
      <c r="AI23" s="780"/>
      <c r="AJ23" s="783"/>
      <c r="AK23" s="784"/>
      <c r="AL23" s="785"/>
      <c r="AM23" s="785"/>
      <c r="AN23" s="785"/>
      <c r="AO23" s="785"/>
      <c r="AP23" s="780">
        <v>11357</v>
      </c>
      <c r="AQ23" s="780"/>
      <c r="AR23" s="780"/>
      <c r="AS23" s="780"/>
      <c r="AT23" s="780"/>
      <c r="AU23" s="796"/>
      <c r="AV23" s="796"/>
      <c r="AW23" s="796"/>
      <c r="AX23" s="796"/>
      <c r="AY23" s="797"/>
      <c r="AZ23" s="798" t="s">
        <v>130</v>
      </c>
      <c r="BA23" s="799"/>
      <c r="BB23" s="799"/>
      <c r="BC23" s="799"/>
      <c r="BD23" s="800"/>
      <c r="BE23" s="227"/>
      <c r="BF23" s="227"/>
      <c r="BG23" s="227"/>
      <c r="BH23" s="227"/>
      <c r="BI23" s="227"/>
      <c r="BJ23" s="227"/>
      <c r="BK23" s="227"/>
      <c r="BL23" s="227"/>
      <c r="BM23" s="227"/>
      <c r="BN23" s="227"/>
      <c r="BO23" s="227"/>
      <c r="BP23" s="227"/>
      <c r="BQ23" s="233">
        <v>17</v>
      </c>
      <c r="BR23" s="234"/>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9"/>
    </row>
    <row r="24" spans="1:131" s="230" customFormat="1" ht="26.25" customHeight="1">
      <c r="A24" s="795" t="s">
        <v>395</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3">
        <v>18</v>
      </c>
      <c r="BR24" s="234"/>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9"/>
    </row>
    <row r="25" spans="1:131" ht="26.25" customHeight="1" thickBot="1">
      <c r="A25" s="712" t="s">
        <v>396</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6"/>
      <c r="BP25" s="236"/>
      <c r="BQ25" s="233">
        <v>19</v>
      </c>
      <c r="BR25" s="234"/>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c r="A26" s="714" t="s">
        <v>374</v>
      </c>
      <c r="B26" s="715"/>
      <c r="C26" s="715"/>
      <c r="D26" s="715"/>
      <c r="E26" s="715"/>
      <c r="F26" s="715"/>
      <c r="G26" s="715"/>
      <c r="H26" s="715"/>
      <c r="I26" s="715"/>
      <c r="J26" s="715"/>
      <c r="K26" s="715"/>
      <c r="L26" s="715"/>
      <c r="M26" s="715"/>
      <c r="N26" s="715"/>
      <c r="O26" s="715"/>
      <c r="P26" s="716"/>
      <c r="Q26" s="720" t="s">
        <v>397</v>
      </c>
      <c r="R26" s="721"/>
      <c r="S26" s="721"/>
      <c r="T26" s="721"/>
      <c r="U26" s="722"/>
      <c r="V26" s="720" t="s">
        <v>398</v>
      </c>
      <c r="W26" s="721"/>
      <c r="X26" s="721"/>
      <c r="Y26" s="721"/>
      <c r="Z26" s="722"/>
      <c r="AA26" s="720" t="s">
        <v>399</v>
      </c>
      <c r="AB26" s="721"/>
      <c r="AC26" s="721"/>
      <c r="AD26" s="721"/>
      <c r="AE26" s="721"/>
      <c r="AF26" s="801" t="s">
        <v>400</v>
      </c>
      <c r="AG26" s="802"/>
      <c r="AH26" s="802"/>
      <c r="AI26" s="802"/>
      <c r="AJ26" s="803"/>
      <c r="AK26" s="721" t="s">
        <v>401</v>
      </c>
      <c r="AL26" s="721"/>
      <c r="AM26" s="721"/>
      <c r="AN26" s="721"/>
      <c r="AO26" s="722"/>
      <c r="AP26" s="720" t="s">
        <v>402</v>
      </c>
      <c r="AQ26" s="721"/>
      <c r="AR26" s="721"/>
      <c r="AS26" s="721"/>
      <c r="AT26" s="722"/>
      <c r="AU26" s="720" t="s">
        <v>403</v>
      </c>
      <c r="AV26" s="721"/>
      <c r="AW26" s="721"/>
      <c r="AX26" s="721"/>
      <c r="AY26" s="722"/>
      <c r="AZ26" s="720" t="s">
        <v>404</v>
      </c>
      <c r="BA26" s="721"/>
      <c r="BB26" s="721"/>
      <c r="BC26" s="721"/>
      <c r="BD26" s="722"/>
      <c r="BE26" s="720" t="s">
        <v>381</v>
      </c>
      <c r="BF26" s="721"/>
      <c r="BG26" s="721"/>
      <c r="BH26" s="721"/>
      <c r="BI26" s="727"/>
      <c r="BJ26" s="226"/>
      <c r="BK26" s="226"/>
      <c r="BL26" s="226"/>
      <c r="BM26" s="226"/>
      <c r="BN26" s="226"/>
      <c r="BO26" s="236"/>
      <c r="BP26" s="236"/>
      <c r="BQ26" s="233">
        <v>20</v>
      </c>
      <c r="BR26" s="234"/>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6"/>
      <c r="BP27" s="236"/>
      <c r="BQ27" s="233">
        <v>21</v>
      </c>
      <c r="BR27" s="234"/>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c r="A28" s="237">
        <v>1</v>
      </c>
      <c r="B28" s="736" t="s">
        <v>405</v>
      </c>
      <c r="C28" s="737"/>
      <c r="D28" s="737"/>
      <c r="E28" s="737"/>
      <c r="F28" s="737"/>
      <c r="G28" s="737"/>
      <c r="H28" s="737"/>
      <c r="I28" s="737"/>
      <c r="J28" s="737"/>
      <c r="K28" s="737"/>
      <c r="L28" s="737"/>
      <c r="M28" s="737"/>
      <c r="N28" s="737"/>
      <c r="O28" s="737"/>
      <c r="P28" s="738"/>
      <c r="Q28" s="809">
        <v>3395</v>
      </c>
      <c r="R28" s="810"/>
      <c r="S28" s="810"/>
      <c r="T28" s="810"/>
      <c r="U28" s="810"/>
      <c r="V28" s="810">
        <v>3387</v>
      </c>
      <c r="W28" s="810"/>
      <c r="X28" s="810"/>
      <c r="Y28" s="810"/>
      <c r="Z28" s="810"/>
      <c r="AA28" s="810">
        <v>8</v>
      </c>
      <c r="AB28" s="810"/>
      <c r="AC28" s="810"/>
      <c r="AD28" s="810"/>
      <c r="AE28" s="811"/>
      <c r="AF28" s="812">
        <v>8</v>
      </c>
      <c r="AG28" s="810"/>
      <c r="AH28" s="810"/>
      <c r="AI28" s="810"/>
      <c r="AJ28" s="813"/>
      <c r="AK28" s="814">
        <v>269</v>
      </c>
      <c r="AL28" s="815"/>
      <c r="AM28" s="815"/>
      <c r="AN28" s="815"/>
      <c r="AO28" s="815"/>
      <c r="AP28" s="815" t="s">
        <v>587</v>
      </c>
      <c r="AQ28" s="815"/>
      <c r="AR28" s="815"/>
      <c r="AS28" s="815"/>
      <c r="AT28" s="815"/>
      <c r="AU28" s="815" t="s">
        <v>587</v>
      </c>
      <c r="AV28" s="815"/>
      <c r="AW28" s="815"/>
      <c r="AX28" s="815"/>
      <c r="AY28" s="815"/>
      <c r="AZ28" s="816" t="s">
        <v>587</v>
      </c>
      <c r="BA28" s="816"/>
      <c r="BB28" s="816"/>
      <c r="BC28" s="816"/>
      <c r="BD28" s="816"/>
      <c r="BE28" s="807"/>
      <c r="BF28" s="807"/>
      <c r="BG28" s="807"/>
      <c r="BH28" s="807"/>
      <c r="BI28" s="808"/>
      <c r="BJ28" s="226"/>
      <c r="BK28" s="226"/>
      <c r="BL28" s="226"/>
      <c r="BM28" s="226"/>
      <c r="BN28" s="226"/>
      <c r="BO28" s="236"/>
      <c r="BP28" s="236"/>
      <c r="BQ28" s="233">
        <v>22</v>
      </c>
      <c r="BR28" s="234"/>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c r="A29" s="237">
        <v>2</v>
      </c>
      <c r="B29" s="767" t="s">
        <v>406</v>
      </c>
      <c r="C29" s="768"/>
      <c r="D29" s="768"/>
      <c r="E29" s="768"/>
      <c r="F29" s="768"/>
      <c r="G29" s="768"/>
      <c r="H29" s="768"/>
      <c r="I29" s="768"/>
      <c r="J29" s="768"/>
      <c r="K29" s="768"/>
      <c r="L29" s="768"/>
      <c r="M29" s="768"/>
      <c r="N29" s="768"/>
      <c r="O29" s="768"/>
      <c r="P29" s="769"/>
      <c r="Q29" s="770">
        <v>2935</v>
      </c>
      <c r="R29" s="771"/>
      <c r="S29" s="771"/>
      <c r="T29" s="771"/>
      <c r="U29" s="771"/>
      <c r="V29" s="771">
        <v>2653</v>
      </c>
      <c r="W29" s="771"/>
      <c r="X29" s="771"/>
      <c r="Y29" s="771"/>
      <c r="Z29" s="771"/>
      <c r="AA29" s="771">
        <v>282</v>
      </c>
      <c r="AB29" s="771"/>
      <c r="AC29" s="771"/>
      <c r="AD29" s="771"/>
      <c r="AE29" s="772"/>
      <c r="AF29" s="773">
        <v>282</v>
      </c>
      <c r="AG29" s="774"/>
      <c r="AH29" s="774"/>
      <c r="AI29" s="774"/>
      <c r="AJ29" s="775"/>
      <c r="AK29" s="821">
        <v>507</v>
      </c>
      <c r="AL29" s="817"/>
      <c r="AM29" s="817"/>
      <c r="AN29" s="817"/>
      <c r="AO29" s="817"/>
      <c r="AP29" s="817" t="s">
        <v>587</v>
      </c>
      <c r="AQ29" s="817"/>
      <c r="AR29" s="817"/>
      <c r="AS29" s="817"/>
      <c r="AT29" s="817"/>
      <c r="AU29" s="817" t="s">
        <v>587</v>
      </c>
      <c r="AV29" s="817"/>
      <c r="AW29" s="817"/>
      <c r="AX29" s="817"/>
      <c r="AY29" s="817"/>
      <c r="AZ29" s="818" t="s">
        <v>587</v>
      </c>
      <c r="BA29" s="818"/>
      <c r="BB29" s="818"/>
      <c r="BC29" s="818"/>
      <c r="BD29" s="818"/>
      <c r="BE29" s="819"/>
      <c r="BF29" s="819"/>
      <c r="BG29" s="819"/>
      <c r="BH29" s="819"/>
      <c r="BI29" s="820"/>
      <c r="BJ29" s="226"/>
      <c r="BK29" s="226"/>
      <c r="BL29" s="226"/>
      <c r="BM29" s="226"/>
      <c r="BN29" s="226"/>
      <c r="BO29" s="236"/>
      <c r="BP29" s="236"/>
      <c r="BQ29" s="233">
        <v>23</v>
      </c>
      <c r="BR29" s="234"/>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c r="A30" s="237">
        <v>3</v>
      </c>
      <c r="B30" s="767" t="s">
        <v>407</v>
      </c>
      <c r="C30" s="768"/>
      <c r="D30" s="768"/>
      <c r="E30" s="768"/>
      <c r="F30" s="768"/>
      <c r="G30" s="768"/>
      <c r="H30" s="768"/>
      <c r="I30" s="768"/>
      <c r="J30" s="768"/>
      <c r="K30" s="768"/>
      <c r="L30" s="768"/>
      <c r="M30" s="768"/>
      <c r="N30" s="768"/>
      <c r="O30" s="768"/>
      <c r="P30" s="769"/>
      <c r="Q30" s="770">
        <v>383</v>
      </c>
      <c r="R30" s="771"/>
      <c r="S30" s="771"/>
      <c r="T30" s="771"/>
      <c r="U30" s="771"/>
      <c r="V30" s="771">
        <v>380</v>
      </c>
      <c r="W30" s="771"/>
      <c r="X30" s="771"/>
      <c r="Y30" s="771"/>
      <c r="Z30" s="771"/>
      <c r="AA30" s="771">
        <v>3</v>
      </c>
      <c r="AB30" s="771"/>
      <c r="AC30" s="771"/>
      <c r="AD30" s="771"/>
      <c r="AE30" s="772"/>
      <c r="AF30" s="773">
        <v>3</v>
      </c>
      <c r="AG30" s="774"/>
      <c r="AH30" s="774"/>
      <c r="AI30" s="774"/>
      <c r="AJ30" s="775"/>
      <c r="AK30" s="821">
        <v>121</v>
      </c>
      <c r="AL30" s="817"/>
      <c r="AM30" s="817"/>
      <c r="AN30" s="817"/>
      <c r="AO30" s="817"/>
      <c r="AP30" s="817" t="s">
        <v>587</v>
      </c>
      <c r="AQ30" s="817"/>
      <c r="AR30" s="817"/>
      <c r="AS30" s="817"/>
      <c r="AT30" s="817"/>
      <c r="AU30" s="817" t="s">
        <v>587</v>
      </c>
      <c r="AV30" s="817"/>
      <c r="AW30" s="817"/>
      <c r="AX30" s="817"/>
      <c r="AY30" s="817"/>
      <c r="AZ30" s="818" t="s">
        <v>587</v>
      </c>
      <c r="BA30" s="818"/>
      <c r="BB30" s="818"/>
      <c r="BC30" s="818"/>
      <c r="BD30" s="818"/>
      <c r="BE30" s="819"/>
      <c r="BF30" s="819"/>
      <c r="BG30" s="819"/>
      <c r="BH30" s="819"/>
      <c r="BI30" s="820"/>
      <c r="BJ30" s="226"/>
      <c r="BK30" s="226"/>
      <c r="BL30" s="226"/>
      <c r="BM30" s="226"/>
      <c r="BN30" s="226"/>
      <c r="BO30" s="236"/>
      <c r="BP30" s="236"/>
      <c r="BQ30" s="233">
        <v>24</v>
      </c>
      <c r="BR30" s="234"/>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c r="A31" s="237">
        <v>4</v>
      </c>
      <c r="B31" s="767" t="s">
        <v>408</v>
      </c>
      <c r="C31" s="768"/>
      <c r="D31" s="768"/>
      <c r="E31" s="768"/>
      <c r="F31" s="768"/>
      <c r="G31" s="768"/>
      <c r="H31" s="768"/>
      <c r="I31" s="768"/>
      <c r="J31" s="768"/>
      <c r="K31" s="768"/>
      <c r="L31" s="768"/>
      <c r="M31" s="768"/>
      <c r="N31" s="768"/>
      <c r="O31" s="768"/>
      <c r="P31" s="769"/>
      <c r="Q31" s="770">
        <v>401</v>
      </c>
      <c r="R31" s="771"/>
      <c r="S31" s="771"/>
      <c r="T31" s="771"/>
      <c r="U31" s="771"/>
      <c r="V31" s="771">
        <v>358</v>
      </c>
      <c r="W31" s="771"/>
      <c r="X31" s="771"/>
      <c r="Y31" s="771"/>
      <c r="Z31" s="771"/>
      <c r="AA31" s="771">
        <v>42</v>
      </c>
      <c r="AB31" s="771"/>
      <c r="AC31" s="771"/>
      <c r="AD31" s="771"/>
      <c r="AE31" s="772"/>
      <c r="AF31" s="773">
        <v>605</v>
      </c>
      <c r="AG31" s="774"/>
      <c r="AH31" s="774"/>
      <c r="AI31" s="774"/>
      <c r="AJ31" s="775"/>
      <c r="AK31" s="821">
        <v>0</v>
      </c>
      <c r="AL31" s="817"/>
      <c r="AM31" s="817"/>
      <c r="AN31" s="817"/>
      <c r="AO31" s="817"/>
      <c r="AP31" s="817">
        <v>1784</v>
      </c>
      <c r="AQ31" s="817"/>
      <c r="AR31" s="817"/>
      <c r="AS31" s="817"/>
      <c r="AT31" s="817"/>
      <c r="AU31" s="817">
        <v>2</v>
      </c>
      <c r="AV31" s="817"/>
      <c r="AW31" s="817"/>
      <c r="AX31" s="817"/>
      <c r="AY31" s="817"/>
      <c r="AZ31" s="818" t="s">
        <v>587</v>
      </c>
      <c r="BA31" s="818"/>
      <c r="BB31" s="818"/>
      <c r="BC31" s="818"/>
      <c r="BD31" s="818"/>
      <c r="BE31" s="819" t="s">
        <v>409</v>
      </c>
      <c r="BF31" s="819"/>
      <c r="BG31" s="819"/>
      <c r="BH31" s="819"/>
      <c r="BI31" s="820"/>
      <c r="BJ31" s="226"/>
      <c r="BK31" s="226"/>
      <c r="BL31" s="226"/>
      <c r="BM31" s="226"/>
      <c r="BN31" s="226"/>
      <c r="BO31" s="236"/>
      <c r="BP31" s="236"/>
      <c r="BQ31" s="233">
        <v>25</v>
      </c>
      <c r="BR31" s="234"/>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c r="A32" s="237">
        <v>5</v>
      </c>
      <c r="B32" s="767" t="s">
        <v>410</v>
      </c>
      <c r="C32" s="768"/>
      <c r="D32" s="768"/>
      <c r="E32" s="768"/>
      <c r="F32" s="768"/>
      <c r="G32" s="768"/>
      <c r="H32" s="768"/>
      <c r="I32" s="768"/>
      <c r="J32" s="768"/>
      <c r="K32" s="768"/>
      <c r="L32" s="768"/>
      <c r="M32" s="768"/>
      <c r="N32" s="768"/>
      <c r="O32" s="768"/>
      <c r="P32" s="769"/>
      <c r="Q32" s="770">
        <v>755</v>
      </c>
      <c r="R32" s="771"/>
      <c r="S32" s="771"/>
      <c r="T32" s="771"/>
      <c r="U32" s="771"/>
      <c r="V32" s="771">
        <v>693</v>
      </c>
      <c r="W32" s="771"/>
      <c r="X32" s="771"/>
      <c r="Y32" s="771"/>
      <c r="Z32" s="771"/>
      <c r="AA32" s="771">
        <v>62</v>
      </c>
      <c r="AB32" s="771"/>
      <c r="AC32" s="771"/>
      <c r="AD32" s="771"/>
      <c r="AE32" s="772"/>
      <c r="AF32" s="773">
        <v>563</v>
      </c>
      <c r="AG32" s="774"/>
      <c r="AH32" s="774"/>
      <c r="AI32" s="774"/>
      <c r="AJ32" s="775"/>
      <c r="AK32" s="821">
        <v>111</v>
      </c>
      <c r="AL32" s="817"/>
      <c r="AM32" s="817"/>
      <c r="AN32" s="817"/>
      <c r="AO32" s="817"/>
      <c r="AP32" s="817">
        <v>424</v>
      </c>
      <c r="AQ32" s="817"/>
      <c r="AR32" s="817"/>
      <c r="AS32" s="817"/>
      <c r="AT32" s="817"/>
      <c r="AU32" s="817">
        <v>224</v>
      </c>
      <c r="AV32" s="817"/>
      <c r="AW32" s="817"/>
      <c r="AX32" s="817"/>
      <c r="AY32" s="817"/>
      <c r="AZ32" s="818" t="s">
        <v>587</v>
      </c>
      <c r="BA32" s="818"/>
      <c r="BB32" s="818"/>
      <c r="BC32" s="818"/>
      <c r="BD32" s="818"/>
      <c r="BE32" s="819" t="s">
        <v>409</v>
      </c>
      <c r="BF32" s="819"/>
      <c r="BG32" s="819"/>
      <c r="BH32" s="819"/>
      <c r="BI32" s="820"/>
      <c r="BJ32" s="226"/>
      <c r="BK32" s="226"/>
      <c r="BL32" s="226"/>
      <c r="BM32" s="226"/>
      <c r="BN32" s="226"/>
      <c r="BO32" s="236"/>
      <c r="BP32" s="236"/>
      <c r="BQ32" s="233">
        <v>26</v>
      </c>
      <c r="BR32" s="234"/>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c r="A33" s="237">
        <v>6</v>
      </c>
      <c r="B33" s="767" t="s">
        <v>411</v>
      </c>
      <c r="C33" s="768"/>
      <c r="D33" s="768"/>
      <c r="E33" s="768"/>
      <c r="F33" s="768"/>
      <c r="G33" s="768"/>
      <c r="H33" s="768"/>
      <c r="I33" s="768"/>
      <c r="J33" s="768"/>
      <c r="K33" s="768"/>
      <c r="L33" s="768"/>
      <c r="M33" s="768"/>
      <c r="N33" s="768"/>
      <c r="O33" s="768"/>
      <c r="P33" s="769"/>
      <c r="Q33" s="770">
        <v>739</v>
      </c>
      <c r="R33" s="771"/>
      <c r="S33" s="771"/>
      <c r="T33" s="771"/>
      <c r="U33" s="771"/>
      <c r="V33" s="771">
        <v>679</v>
      </c>
      <c r="W33" s="771"/>
      <c r="X33" s="771"/>
      <c r="Y33" s="771"/>
      <c r="Z33" s="771"/>
      <c r="AA33" s="771">
        <v>60</v>
      </c>
      <c r="AB33" s="771"/>
      <c r="AC33" s="771"/>
      <c r="AD33" s="771"/>
      <c r="AE33" s="772"/>
      <c r="AF33" s="773">
        <v>41</v>
      </c>
      <c r="AG33" s="774"/>
      <c r="AH33" s="774"/>
      <c r="AI33" s="774"/>
      <c r="AJ33" s="775"/>
      <c r="AK33" s="821">
        <v>303</v>
      </c>
      <c r="AL33" s="817"/>
      <c r="AM33" s="817"/>
      <c r="AN33" s="817"/>
      <c r="AO33" s="817"/>
      <c r="AP33" s="817">
        <v>2543</v>
      </c>
      <c r="AQ33" s="817"/>
      <c r="AR33" s="817"/>
      <c r="AS33" s="817"/>
      <c r="AT33" s="817"/>
      <c r="AU33" s="817">
        <v>2296</v>
      </c>
      <c r="AV33" s="817"/>
      <c r="AW33" s="817"/>
      <c r="AX33" s="817"/>
      <c r="AY33" s="817"/>
      <c r="AZ33" s="818" t="s">
        <v>587</v>
      </c>
      <c r="BA33" s="818"/>
      <c r="BB33" s="818"/>
      <c r="BC33" s="818"/>
      <c r="BD33" s="818"/>
      <c r="BE33" s="819" t="s">
        <v>409</v>
      </c>
      <c r="BF33" s="819"/>
      <c r="BG33" s="819"/>
      <c r="BH33" s="819"/>
      <c r="BI33" s="820"/>
      <c r="BJ33" s="226"/>
      <c r="BK33" s="226"/>
      <c r="BL33" s="226"/>
      <c r="BM33" s="226"/>
      <c r="BN33" s="226"/>
      <c r="BO33" s="236"/>
      <c r="BP33" s="236"/>
      <c r="BQ33" s="233">
        <v>27</v>
      </c>
      <c r="BR33" s="234"/>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c r="A34" s="237">
        <v>7</v>
      </c>
      <c r="B34" s="767"/>
      <c r="C34" s="768"/>
      <c r="D34" s="768"/>
      <c r="E34" s="768"/>
      <c r="F34" s="768"/>
      <c r="G34" s="768"/>
      <c r="H34" s="768"/>
      <c r="I34" s="768"/>
      <c r="J34" s="768"/>
      <c r="K34" s="768"/>
      <c r="L34" s="768"/>
      <c r="M34" s="768"/>
      <c r="N34" s="768"/>
      <c r="O34" s="768"/>
      <c r="P34" s="769"/>
      <c r="Q34" s="770"/>
      <c r="R34" s="771"/>
      <c r="S34" s="771"/>
      <c r="T34" s="771"/>
      <c r="U34" s="771"/>
      <c r="V34" s="771"/>
      <c r="W34" s="771"/>
      <c r="X34" s="771"/>
      <c r="Y34" s="771"/>
      <c r="Z34" s="771"/>
      <c r="AA34" s="771"/>
      <c r="AB34" s="771"/>
      <c r="AC34" s="771"/>
      <c r="AD34" s="771"/>
      <c r="AE34" s="772"/>
      <c r="AF34" s="773"/>
      <c r="AG34" s="774"/>
      <c r="AH34" s="774"/>
      <c r="AI34" s="774"/>
      <c r="AJ34" s="775"/>
      <c r="AK34" s="821"/>
      <c r="AL34" s="817"/>
      <c r="AM34" s="817"/>
      <c r="AN34" s="817"/>
      <c r="AO34" s="817"/>
      <c r="AP34" s="817"/>
      <c r="AQ34" s="817"/>
      <c r="AR34" s="817"/>
      <c r="AS34" s="817"/>
      <c r="AT34" s="817"/>
      <c r="AU34" s="817"/>
      <c r="AV34" s="817"/>
      <c r="AW34" s="817"/>
      <c r="AX34" s="817"/>
      <c r="AY34" s="817"/>
      <c r="AZ34" s="818"/>
      <c r="BA34" s="818"/>
      <c r="BB34" s="818"/>
      <c r="BC34" s="818"/>
      <c r="BD34" s="818"/>
      <c r="BE34" s="819"/>
      <c r="BF34" s="819"/>
      <c r="BG34" s="819"/>
      <c r="BH34" s="819"/>
      <c r="BI34" s="820"/>
      <c r="BJ34" s="226"/>
      <c r="BK34" s="226"/>
      <c r="BL34" s="226"/>
      <c r="BM34" s="226"/>
      <c r="BN34" s="226"/>
      <c r="BO34" s="236"/>
      <c r="BP34" s="236"/>
      <c r="BQ34" s="233">
        <v>28</v>
      </c>
      <c r="BR34" s="234"/>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c r="A35" s="237">
        <v>8</v>
      </c>
      <c r="B35" s="767"/>
      <c r="C35" s="768"/>
      <c r="D35" s="768"/>
      <c r="E35" s="768"/>
      <c r="F35" s="768"/>
      <c r="G35" s="768"/>
      <c r="H35" s="768"/>
      <c r="I35" s="768"/>
      <c r="J35" s="768"/>
      <c r="K35" s="768"/>
      <c r="L35" s="768"/>
      <c r="M35" s="768"/>
      <c r="N35" s="768"/>
      <c r="O35" s="768"/>
      <c r="P35" s="769"/>
      <c r="Q35" s="770"/>
      <c r="R35" s="771"/>
      <c r="S35" s="771"/>
      <c r="T35" s="771"/>
      <c r="U35" s="771"/>
      <c r="V35" s="771"/>
      <c r="W35" s="771"/>
      <c r="X35" s="771"/>
      <c r="Y35" s="771"/>
      <c r="Z35" s="771"/>
      <c r="AA35" s="771"/>
      <c r="AB35" s="771"/>
      <c r="AC35" s="771"/>
      <c r="AD35" s="771"/>
      <c r="AE35" s="772"/>
      <c r="AF35" s="773"/>
      <c r="AG35" s="774"/>
      <c r="AH35" s="774"/>
      <c r="AI35" s="774"/>
      <c r="AJ35" s="775"/>
      <c r="AK35" s="821"/>
      <c r="AL35" s="817"/>
      <c r="AM35" s="817"/>
      <c r="AN35" s="817"/>
      <c r="AO35" s="817"/>
      <c r="AP35" s="817"/>
      <c r="AQ35" s="817"/>
      <c r="AR35" s="817"/>
      <c r="AS35" s="817"/>
      <c r="AT35" s="817"/>
      <c r="AU35" s="817"/>
      <c r="AV35" s="817"/>
      <c r="AW35" s="817"/>
      <c r="AX35" s="817"/>
      <c r="AY35" s="817"/>
      <c r="AZ35" s="818"/>
      <c r="BA35" s="818"/>
      <c r="BB35" s="818"/>
      <c r="BC35" s="818"/>
      <c r="BD35" s="818"/>
      <c r="BE35" s="819"/>
      <c r="BF35" s="819"/>
      <c r="BG35" s="819"/>
      <c r="BH35" s="819"/>
      <c r="BI35" s="820"/>
      <c r="BJ35" s="226"/>
      <c r="BK35" s="226"/>
      <c r="BL35" s="226"/>
      <c r="BM35" s="226"/>
      <c r="BN35" s="226"/>
      <c r="BO35" s="236"/>
      <c r="BP35" s="236"/>
      <c r="BQ35" s="233">
        <v>29</v>
      </c>
      <c r="BR35" s="234"/>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c r="A36" s="237">
        <v>9</v>
      </c>
      <c r="B36" s="767"/>
      <c r="C36" s="768"/>
      <c r="D36" s="768"/>
      <c r="E36" s="768"/>
      <c r="F36" s="768"/>
      <c r="G36" s="768"/>
      <c r="H36" s="768"/>
      <c r="I36" s="768"/>
      <c r="J36" s="768"/>
      <c r="K36" s="768"/>
      <c r="L36" s="768"/>
      <c r="M36" s="768"/>
      <c r="N36" s="768"/>
      <c r="O36" s="768"/>
      <c r="P36" s="769"/>
      <c r="Q36" s="770"/>
      <c r="R36" s="771"/>
      <c r="S36" s="771"/>
      <c r="T36" s="771"/>
      <c r="U36" s="771"/>
      <c r="V36" s="771"/>
      <c r="W36" s="771"/>
      <c r="X36" s="771"/>
      <c r="Y36" s="771"/>
      <c r="Z36" s="771"/>
      <c r="AA36" s="771"/>
      <c r="AB36" s="771"/>
      <c r="AC36" s="771"/>
      <c r="AD36" s="771"/>
      <c r="AE36" s="772"/>
      <c r="AF36" s="773"/>
      <c r="AG36" s="774"/>
      <c r="AH36" s="774"/>
      <c r="AI36" s="774"/>
      <c r="AJ36" s="775"/>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6"/>
      <c r="BP36" s="236"/>
      <c r="BQ36" s="233">
        <v>30</v>
      </c>
      <c r="BR36" s="234"/>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c r="A37" s="237">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6"/>
      <c r="BP37" s="236"/>
      <c r="BQ37" s="233">
        <v>31</v>
      </c>
      <c r="BR37" s="234"/>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c r="A38" s="237">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6"/>
      <c r="BP38" s="236"/>
      <c r="BQ38" s="233">
        <v>32</v>
      </c>
      <c r="BR38" s="234"/>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c r="A39" s="237">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6"/>
      <c r="BP39" s="236"/>
      <c r="BQ39" s="233">
        <v>33</v>
      </c>
      <c r="BR39" s="234"/>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c r="A40" s="233">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6"/>
      <c r="BP40" s="236"/>
      <c r="BQ40" s="233">
        <v>34</v>
      </c>
      <c r="BR40" s="234"/>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c r="A41" s="233">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6"/>
      <c r="BP41" s="236"/>
      <c r="BQ41" s="233">
        <v>35</v>
      </c>
      <c r="BR41" s="234"/>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c r="A42" s="233">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6"/>
      <c r="BP42" s="236"/>
      <c r="BQ42" s="233">
        <v>36</v>
      </c>
      <c r="BR42" s="234"/>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c r="A43" s="233">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6"/>
      <c r="BP43" s="236"/>
      <c r="BQ43" s="233">
        <v>37</v>
      </c>
      <c r="BR43" s="234"/>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c r="A44" s="233">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6"/>
      <c r="BP44" s="236"/>
      <c r="BQ44" s="233">
        <v>38</v>
      </c>
      <c r="BR44" s="234"/>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c r="A45" s="233">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6"/>
      <c r="BP45" s="236"/>
      <c r="BQ45" s="233">
        <v>39</v>
      </c>
      <c r="BR45" s="234"/>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c r="A46" s="233">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6"/>
      <c r="BP46" s="236"/>
      <c r="BQ46" s="233">
        <v>40</v>
      </c>
      <c r="BR46" s="234"/>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c r="A47" s="233">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6"/>
      <c r="BP47" s="236"/>
      <c r="BQ47" s="233">
        <v>41</v>
      </c>
      <c r="BR47" s="234"/>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c r="A48" s="233">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6"/>
      <c r="BP48" s="236"/>
      <c r="BQ48" s="233">
        <v>42</v>
      </c>
      <c r="BR48" s="234"/>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c r="A49" s="233">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6"/>
      <c r="BP49" s="236"/>
      <c r="BQ49" s="233">
        <v>43</v>
      </c>
      <c r="BR49" s="234"/>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c r="A50" s="233">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6"/>
      <c r="BP50" s="236"/>
      <c r="BQ50" s="233">
        <v>44</v>
      </c>
      <c r="BR50" s="234"/>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c r="A51" s="233">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6"/>
      <c r="BP51" s="236"/>
      <c r="BQ51" s="233">
        <v>45</v>
      </c>
      <c r="BR51" s="234"/>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c r="A52" s="233">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6"/>
      <c r="BP52" s="236"/>
      <c r="BQ52" s="233">
        <v>46</v>
      </c>
      <c r="BR52" s="234"/>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c r="A53" s="233">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6"/>
      <c r="BP53" s="236"/>
      <c r="BQ53" s="233">
        <v>47</v>
      </c>
      <c r="BR53" s="234"/>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c r="A54" s="233">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6"/>
      <c r="BP54" s="236"/>
      <c r="BQ54" s="233">
        <v>48</v>
      </c>
      <c r="BR54" s="234"/>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c r="A55" s="233">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6"/>
      <c r="BP55" s="236"/>
      <c r="BQ55" s="233">
        <v>49</v>
      </c>
      <c r="BR55" s="234"/>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c r="A56" s="233">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6"/>
      <c r="BP56" s="236"/>
      <c r="BQ56" s="233">
        <v>50</v>
      </c>
      <c r="BR56" s="234"/>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c r="A57" s="233">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6"/>
      <c r="BP57" s="236"/>
      <c r="BQ57" s="233">
        <v>51</v>
      </c>
      <c r="BR57" s="234"/>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c r="A58" s="233">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6"/>
      <c r="BP58" s="236"/>
      <c r="BQ58" s="233">
        <v>52</v>
      </c>
      <c r="BR58" s="234"/>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c r="A59" s="233">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6"/>
      <c r="BP59" s="236"/>
      <c r="BQ59" s="233">
        <v>53</v>
      </c>
      <c r="BR59" s="234"/>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c r="A60" s="233">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6"/>
      <c r="BP60" s="236"/>
      <c r="BQ60" s="233">
        <v>54</v>
      </c>
      <c r="BR60" s="234"/>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c r="A61" s="233">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6"/>
      <c r="BP61" s="236"/>
      <c r="BQ61" s="233">
        <v>55</v>
      </c>
      <c r="BR61" s="234"/>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c r="A62" s="233">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412</v>
      </c>
      <c r="BK62" s="793"/>
      <c r="BL62" s="793"/>
      <c r="BM62" s="793"/>
      <c r="BN62" s="794"/>
      <c r="BO62" s="236"/>
      <c r="BP62" s="236"/>
      <c r="BQ62" s="233">
        <v>56</v>
      </c>
      <c r="BR62" s="234"/>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c r="A63" s="235" t="s">
        <v>393</v>
      </c>
      <c r="B63" s="776" t="s">
        <v>413</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1502</v>
      </c>
      <c r="AG63" s="831"/>
      <c r="AH63" s="831"/>
      <c r="AI63" s="831"/>
      <c r="AJ63" s="832"/>
      <c r="AK63" s="833"/>
      <c r="AL63" s="828"/>
      <c r="AM63" s="828"/>
      <c r="AN63" s="828"/>
      <c r="AO63" s="828"/>
      <c r="AP63" s="831">
        <v>4751</v>
      </c>
      <c r="AQ63" s="831"/>
      <c r="AR63" s="831"/>
      <c r="AS63" s="831"/>
      <c r="AT63" s="831"/>
      <c r="AU63" s="831">
        <v>2522</v>
      </c>
      <c r="AV63" s="831"/>
      <c r="AW63" s="831"/>
      <c r="AX63" s="831"/>
      <c r="AY63" s="831"/>
      <c r="AZ63" s="835"/>
      <c r="BA63" s="835"/>
      <c r="BB63" s="835"/>
      <c r="BC63" s="835"/>
      <c r="BD63" s="835"/>
      <c r="BE63" s="836"/>
      <c r="BF63" s="836"/>
      <c r="BG63" s="836"/>
      <c r="BH63" s="836"/>
      <c r="BI63" s="837"/>
      <c r="BJ63" s="838" t="s">
        <v>414</v>
      </c>
      <c r="BK63" s="839"/>
      <c r="BL63" s="839"/>
      <c r="BM63" s="839"/>
      <c r="BN63" s="840"/>
      <c r="BO63" s="236"/>
      <c r="BP63" s="236"/>
      <c r="BQ63" s="233">
        <v>57</v>
      </c>
      <c r="BR63" s="234"/>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c r="A65" s="226" t="s">
        <v>415</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c r="A66" s="714" t="s">
        <v>416</v>
      </c>
      <c r="B66" s="715"/>
      <c r="C66" s="715"/>
      <c r="D66" s="715"/>
      <c r="E66" s="715"/>
      <c r="F66" s="715"/>
      <c r="G66" s="715"/>
      <c r="H66" s="715"/>
      <c r="I66" s="715"/>
      <c r="J66" s="715"/>
      <c r="K66" s="715"/>
      <c r="L66" s="715"/>
      <c r="M66" s="715"/>
      <c r="N66" s="715"/>
      <c r="O66" s="715"/>
      <c r="P66" s="716"/>
      <c r="Q66" s="720" t="s">
        <v>417</v>
      </c>
      <c r="R66" s="721"/>
      <c r="S66" s="721"/>
      <c r="T66" s="721"/>
      <c r="U66" s="722"/>
      <c r="V66" s="720" t="s">
        <v>398</v>
      </c>
      <c r="W66" s="721"/>
      <c r="X66" s="721"/>
      <c r="Y66" s="721"/>
      <c r="Z66" s="722"/>
      <c r="AA66" s="720" t="s">
        <v>418</v>
      </c>
      <c r="AB66" s="721"/>
      <c r="AC66" s="721"/>
      <c r="AD66" s="721"/>
      <c r="AE66" s="722"/>
      <c r="AF66" s="841" t="s">
        <v>400</v>
      </c>
      <c r="AG66" s="802"/>
      <c r="AH66" s="802"/>
      <c r="AI66" s="802"/>
      <c r="AJ66" s="842"/>
      <c r="AK66" s="720" t="s">
        <v>401</v>
      </c>
      <c r="AL66" s="715"/>
      <c r="AM66" s="715"/>
      <c r="AN66" s="715"/>
      <c r="AO66" s="716"/>
      <c r="AP66" s="720" t="s">
        <v>419</v>
      </c>
      <c r="AQ66" s="721"/>
      <c r="AR66" s="721"/>
      <c r="AS66" s="721"/>
      <c r="AT66" s="722"/>
      <c r="AU66" s="720" t="s">
        <v>420</v>
      </c>
      <c r="AV66" s="721"/>
      <c r="AW66" s="721"/>
      <c r="AX66" s="721"/>
      <c r="AY66" s="722"/>
      <c r="AZ66" s="720" t="s">
        <v>381</v>
      </c>
      <c r="BA66" s="721"/>
      <c r="BB66" s="721"/>
      <c r="BC66" s="721"/>
      <c r="BD66" s="727"/>
      <c r="BE66" s="236"/>
      <c r="BF66" s="236"/>
      <c r="BG66" s="236"/>
      <c r="BH66" s="236"/>
      <c r="BI66" s="236"/>
      <c r="BJ66" s="236"/>
      <c r="BK66" s="236"/>
      <c r="BL66" s="236"/>
      <c r="BM66" s="236"/>
      <c r="BN66" s="236"/>
      <c r="BO66" s="236"/>
      <c r="BP66" s="236"/>
      <c r="BQ66" s="233">
        <v>60</v>
      </c>
      <c r="BR66" s="238"/>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6"/>
      <c r="BF67" s="236"/>
      <c r="BG67" s="236"/>
      <c r="BH67" s="236"/>
      <c r="BI67" s="236"/>
      <c r="BJ67" s="236"/>
      <c r="BK67" s="236"/>
      <c r="BL67" s="236"/>
      <c r="BM67" s="236"/>
      <c r="BN67" s="236"/>
      <c r="BO67" s="236"/>
      <c r="BP67" s="236"/>
      <c r="BQ67" s="233">
        <v>61</v>
      </c>
      <c r="BR67" s="238"/>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c r="A68" s="231">
        <v>1</v>
      </c>
      <c r="B68" s="856" t="s">
        <v>578</v>
      </c>
      <c r="C68" s="857"/>
      <c r="D68" s="857"/>
      <c r="E68" s="857"/>
      <c r="F68" s="857"/>
      <c r="G68" s="857"/>
      <c r="H68" s="857"/>
      <c r="I68" s="857"/>
      <c r="J68" s="857"/>
      <c r="K68" s="857"/>
      <c r="L68" s="857"/>
      <c r="M68" s="857"/>
      <c r="N68" s="857"/>
      <c r="O68" s="857"/>
      <c r="P68" s="858"/>
      <c r="Q68" s="859">
        <v>11751</v>
      </c>
      <c r="R68" s="853"/>
      <c r="S68" s="853"/>
      <c r="T68" s="853"/>
      <c r="U68" s="853"/>
      <c r="V68" s="853">
        <v>11426</v>
      </c>
      <c r="W68" s="853"/>
      <c r="X68" s="853"/>
      <c r="Y68" s="853"/>
      <c r="Z68" s="853"/>
      <c r="AA68" s="853">
        <v>325</v>
      </c>
      <c r="AB68" s="853"/>
      <c r="AC68" s="853"/>
      <c r="AD68" s="853"/>
      <c r="AE68" s="853"/>
      <c r="AF68" s="853">
        <v>325</v>
      </c>
      <c r="AG68" s="853"/>
      <c r="AH68" s="853"/>
      <c r="AI68" s="853"/>
      <c r="AJ68" s="853"/>
      <c r="AK68" s="853">
        <v>326</v>
      </c>
      <c r="AL68" s="853"/>
      <c r="AM68" s="853"/>
      <c r="AN68" s="853"/>
      <c r="AO68" s="853"/>
      <c r="AP68" s="853" t="s">
        <v>587</v>
      </c>
      <c r="AQ68" s="853"/>
      <c r="AR68" s="853"/>
      <c r="AS68" s="853"/>
      <c r="AT68" s="853"/>
      <c r="AU68" s="853" t="s">
        <v>587</v>
      </c>
      <c r="AV68" s="853"/>
      <c r="AW68" s="853"/>
      <c r="AX68" s="853"/>
      <c r="AY68" s="853"/>
      <c r="AZ68" s="854"/>
      <c r="BA68" s="854"/>
      <c r="BB68" s="854"/>
      <c r="BC68" s="854"/>
      <c r="BD68" s="855"/>
      <c r="BE68" s="236"/>
      <c r="BF68" s="236"/>
      <c r="BG68" s="236"/>
      <c r="BH68" s="236"/>
      <c r="BI68" s="236"/>
      <c r="BJ68" s="236"/>
      <c r="BK68" s="236"/>
      <c r="BL68" s="236"/>
      <c r="BM68" s="236"/>
      <c r="BN68" s="236"/>
      <c r="BO68" s="236"/>
      <c r="BP68" s="236"/>
      <c r="BQ68" s="233">
        <v>62</v>
      </c>
      <c r="BR68" s="238"/>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c r="A69" s="233">
        <v>2</v>
      </c>
      <c r="B69" s="860" t="s">
        <v>579</v>
      </c>
      <c r="C69" s="861"/>
      <c r="D69" s="861"/>
      <c r="E69" s="861"/>
      <c r="F69" s="861"/>
      <c r="G69" s="861"/>
      <c r="H69" s="861"/>
      <c r="I69" s="861"/>
      <c r="J69" s="861"/>
      <c r="K69" s="861"/>
      <c r="L69" s="861"/>
      <c r="M69" s="861"/>
      <c r="N69" s="861"/>
      <c r="O69" s="861"/>
      <c r="P69" s="862"/>
      <c r="Q69" s="863">
        <v>2629</v>
      </c>
      <c r="R69" s="817"/>
      <c r="S69" s="817"/>
      <c r="T69" s="817"/>
      <c r="U69" s="817"/>
      <c r="V69" s="817">
        <v>2411</v>
      </c>
      <c r="W69" s="817"/>
      <c r="X69" s="817"/>
      <c r="Y69" s="817"/>
      <c r="Z69" s="817"/>
      <c r="AA69" s="817">
        <v>219</v>
      </c>
      <c r="AB69" s="817"/>
      <c r="AC69" s="817"/>
      <c r="AD69" s="817"/>
      <c r="AE69" s="817"/>
      <c r="AF69" s="817">
        <v>219</v>
      </c>
      <c r="AG69" s="817"/>
      <c r="AH69" s="817"/>
      <c r="AI69" s="817"/>
      <c r="AJ69" s="817"/>
      <c r="AK69" s="817">
        <v>89</v>
      </c>
      <c r="AL69" s="817"/>
      <c r="AM69" s="817"/>
      <c r="AN69" s="817"/>
      <c r="AO69" s="817"/>
      <c r="AP69" s="864" t="s">
        <v>587</v>
      </c>
      <c r="AQ69" s="865"/>
      <c r="AR69" s="865"/>
      <c r="AS69" s="865"/>
      <c r="AT69" s="821"/>
      <c r="AU69" s="864" t="s">
        <v>587</v>
      </c>
      <c r="AV69" s="865"/>
      <c r="AW69" s="865"/>
      <c r="AX69" s="865"/>
      <c r="AY69" s="821"/>
      <c r="AZ69" s="819"/>
      <c r="BA69" s="819"/>
      <c r="BB69" s="819"/>
      <c r="BC69" s="819"/>
      <c r="BD69" s="820"/>
      <c r="BE69" s="236"/>
      <c r="BF69" s="236"/>
      <c r="BG69" s="236"/>
      <c r="BH69" s="236"/>
      <c r="BI69" s="236"/>
      <c r="BJ69" s="236"/>
      <c r="BK69" s="236"/>
      <c r="BL69" s="236"/>
      <c r="BM69" s="236"/>
      <c r="BN69" s="236"/>
      <c r="BO69" s="236"/>
      <c r="BP69" s="236"/>
      <c r="BQ69" s="233">
        <v>63</v>
      </c>
      <c r="BR69" s="238"/>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c r="A70" s="233">
        <v>3</v>
      </c>
      <c r="B70" s="860" t="s">
        <v>580</v>
      </c>
      <c r="C70" s="861"/>
      <c r="D70" s="861"/>
      <c r="E70" s="861"/>
      <c r="F70" s="861"/>
      <c r="G70" s="861"/>
      <c r="H70" s="861"/>
      <c r="I70" s="861"/>
      <c r="J70" s="861"/>
      <c r="K70" s="861"/>
      <c r="L70" s="861"/>
      <c r="M70" s="861"/>
      <c r="N70" s="861"/>
      <c r="O70" s="861"/>
      <c r="P70" s="862"/>
      <c r="Q70" s="863">
        <v>224</v>
      </c>
      <c r="R70" s="817"/>
      <c r="S70" s="817"/>
      <c r="T70" s="817"/>
      <c r="U70" s="817"/>
      <c r="V70" s="817">
        <v>209</v>
      </c>
      <c r="W70" s="817"/>
      <c r="X70" s="817"/>
      <c r="Y70" s="817"/>
      <c r="Z70" s="817"/>
      <c r="AA70" s="817">
        <v>15</v>
      </c>
      <c r="AB70" s="817"/>
      <c r="AC70" s="817"/>
      <c r="AD70" s="817"/>
      <c r="AE70" s="817"/>
      <c r="AF70" s="817">
        <v>15</v>
      </c>
      <c r="AG70" s="817"/>
      <c r="AH70" s="817"/>
      <c r="AI70" s="817"/>
      <c r="AJ70" s="817"/>
      <c r="AK70" s="817">
        <v>17</v>
      </c>
      <c r="AL70" s="817"/>
      <c r="AM70" s="817"/>
      <c r="AN70" s="817"/>
      <c r="AO70" s="817"/>
      <c r="AP70" s="864" t="s">
        <v>587</v>
      </c>
      <c r="AQ70" s="865"/>
      <c r="AR70" s="865"/>
      <c r="AS70" s="865"/>
      <c r="AT70" s="821"/>
      <c r="AU70" s="864" t="s">
        <v>587</v>
      </c>
      <c r="AV70" s="865"/>
      <c r="AW70" s="865"/>
      <c r="AX70" s="865"/>
      <c r="AY70" s="821"/>
      <c r="AZ70" s="819"/>
      <c r="BA70" s="819"/>
      <c r="BB70" s="819"/>
      <c r="BC70" s="819"/>
      <c r="BD70" s="820"/>
      <c r="BE70" s="236"/>
      <c r="BF70" s="236"/>
      <c r="BG70" s="236"/>
      <c r="BH70" s="236"/>
      <c r="BI70" s="236"/>
      <c r="BJ70" s="236"/>
      <c r="BK70" s="236"/>
      <c r="BL70" s="236"/>
      <c r="BM70" s="236"/>
      <c r="BN70" s="236"/>
      <c r="BO70" s="236"/>
      <c r="BP70" s="236"/>
      <c r="BQ70" s="233">
        <v>64</v>
      </c>
      <c r="BR70" s="238"/>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c r="A71" s="233">
        <v>4</v>
      </c>
      <c r="B71" s="860" t="s">
        <v>590</v>
      </c>
      <c r="C71" s="861"/>
      <c r="D71" s="861"/>
      <c r="E71" s="861"/>
      <c r="F71" s="861"/>
      <c r="G71" s="861"/>
      <c r="H71" s="861"/>
      <c r="I71" s="861"/>
      <c r="J71" s="861"/>
      <c r="K71" s="861"/>
      <c r="L71" s="861"/>
      <c r="M71" s="861"/>
      <c r="N71" s="861"/>
      <c r="O71" s="861"/>
      <c r="P71" s="862"/>
      <c r="Q71" s="863">
        <v>84</v>
      </c>
      <c r="R71" s="817"/>
      <c r="S71" s="817"/>
      <c r="T71" s="817"/>
      <c r="U71" s="817"/>
      <c r="V71" s="817">
        <v>79</v>
      </c>
      <c r="W71" s="817"/>
      <c r="X71" s="817"/>
      <c r="Y71" s="817"/>
      <c r="Z71" s="817"/>
      <c r="AA71" s="817">
        <v>5</v>
      </c>
      <c r="AB71" s="817"/>
      <c r="AC71" s="817"/>
      <c r="AD71" s="817"/>
      <c r="AE71" s="817"/>
      <c r="AF71" s="817">
        <v>5</v>
      </c>
      <c r="AG71" s="817"/>
      <c r="AH71" s="817"/>
      <c r="AI71" s="817"/>
      <c r="AJ71" s="817"/>
      <c r="AK71" s="817">
        <v>5</v>
      </c>
      <c r="AL71" s="817"/>
      <c r="AM71" s="817"/>
      <c r="AN71" s="817"/>
      <c r="AO71" s="817"/>
      <c r="AP71" s="864" t="s">
        <v>587</v>
      </c>
      <c r="AQ71" s="865"/>
      <c r="AR71" s="865"/>
      <c r="AS71" s="865"/>
      <c r="AT71" s="821"/>
      <c r="AU71" s="864" t="s">
        <v>587</v>
      </c>
      <c r="AV71" s="865"/>
      <c r="AW71" s="865"/>
      <c r="AX71" s="865"/>
      <c r="AY71" s="821"/>
      <c r="AZ71" s="819"/>
      <c r="BA71" s="819"/>
      <c r="BB71" s="819"/>
      <c r="BC71" s="819"/>
      <c r="BD71" s="820"/>
      <c r="BE71" s="236"/>
      <c r="BF71" s="236"/>
      <c r="BG71" s="236"/>
      <c r="BH71" s="236"/>
      <c r="BI71" s="236"/>
      <c r="BJ71" s="236"/>
      <c r="BK71" s="236"/>
      <c r="BL71" s="236"/>
      <c r="BM71" s="236"/>
      <c r="BN71" s="236"/>
      <c r="BO71" s="236"/>
      <c r="BP71" s="236"/>
      <c r="BQ71" s="233">
        <v>65</v>
      </c>
      <c r="BR71" s="238"/>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c r="A72" s="233">
        <v>5</v>
      </c>
      <c r="B72" s="860" t="s">
        <v>591</v>
      </c>
      <c r="C72" s="861"/>
      <c r="D72" s="861"/>
      <c r="E72" s="861"/>
      <c r="F72" s="861"/>
      <c r="G72" s="861"/>
      <c r="H72" s="861"/>
      <c r="I72" s="861"/>
      <c r="J72" s="861"/>
      <c r="K72" s="861"/>
      <c r="L72" s="861"/>
      <c r="M72" s="861"/>
      <c r="N72" s="861"/>
      <c r="O72" s="861"/>
      <c r="P72" s="862"/>
      <c r="Q72" s="863">
        <v>288382</v>
      </c>
      <c r="R72" s="817"/>
      <c r="S72" s="817"/>
      <c r="T72" s="817"/>
      <c r="U72" s="817"/>
      <c r="V72" s="817">
        <v>283191</v>
      </c>
      <c r="W72" s="817"/>
      <c r="X72" s="817"/>
      <c r="Y72" s="817"/>
      <c r="Z72" s="817"/>
      <c r="AA72" s="817">
        <v>5190</v>
      </c>
      <c r="AB72" s="817"/>
      <c r="AC72" s="817"/>
      <c r="AD72" s="817"/>
      <c r="AE72" s="817"/>
      <c r="AF72" s="817">
        <v>5190</v>
      </c>
      <c r="AG72" s="817"/>
      <c r="AH72" s="817"/>
      <c r="AI72" s="817"/>
      <c r="AJ72" s="817"/>
      <c r="AK72" s="817" t="s">
        <v>587</v>
      </c>
      <c r="AL72" s="817"/>
      <c r="AM72" s="817"/>
      <c r="AN72" s="817"/>
      <c r="AO72" s="817"/>
      <c r="AP72" s="864" t="s">
        <v>587</v>
      </c>
      <c r="AQ72" s="865"/>
      <c r="AR72" s="865"/>
      <c r="AS72" s="865"/>
      <c r="AT72" s="821"/>
      <c r="AU72" s="864" t="s">
        <v>587</v>
      </c>
      <c r="AV72" s="865"/>
      <c r="AW72" s="865"/>
      <c r="AX72" s="865"/>
      <c r="AY72" s="821"/>
      <c r="AZ72" s="819"/>
      <c r="BA72" s="819"/>
      <c r="BB72" s="819"/>
      <c r="BC72" s="819"/>
      <c r="BD72" s="820"/>
      <c r="BE72" s="236"/>
      <c r="BF72" s="236"/>
      <c r="BG72" s="236"/>
      <c r="BH72" s="236"/>
      <c r="BI72" s="236"/>
      <c r="BJ72" s="236"/>
      <c r="BK72" s="236"/>
      <c r="BL72" s="236"/>
      <c r="BM72" s="236"/>
      <c r="BN72" s="236"/>
      <c r="BO72" s="236"/>
      <c r="BP72" s="236"/>
      <c r="BQ72" s="233">
        <v>66</v>
      </c>
      <c r="BR72" s="238"/>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c r="A73" s="233">
        <v>6</v>
      </c>
      <c r="B73" s="860"/>
      <c r="C73" s="861"/>
      <c r="D73" s="861"/>
      <c r="E73" s="861"/>
      <c r="F73" s="861"/>
      <c r="G73" s="861"/>
      <c r="H73" s="861"/>
      <c r="I73" s="861"/>
      <c r="J73" s="861"/>
      <c r="K73" s="861"/>
      <c r="L73" s="861"/>
      <c r="M73" s="861"/>
      <c r="N73" s="861"/>
      <c r="O73" s="861"/>
      <c r="P73" s="862"/>
      <c r="Q73" s="863"/>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19"/>
      <c r="BA73" s="819"/>
      <c r="BB73" s="819"/>
      <c r="BC73" s="819"/>
      <c r="BD73" s="820"/>
      <c r="BE73" s="236"/>
      <c r="BF73" s="236"/>
      <c r="BG73" s="236"/>
      <c r="BH73" s="236"/>
      <c r="BI73" s="236"/>
      <c r="BJ73" s="236"/>
      <c r="BK73" s="236"/>
      <c r="BL73" s="236"/>
      <c r="BM73" s="236"/>
      <c r="BN73" s="236"/>
      <c r="BO73" s="236"/>
      <c r="BP73" s="236"/>
      <c r="BQ73" s="233">
        <v>67</v>
      </c>
      <c r="BR73" s="238"/>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c r="A74" s="233">
        <v>7</v>
      </c>
      <c r="B74" s="860"/>
      <c r="C74" s="861"/>
      <c r="D74" s="861"/>
      <c r="E74" s="861"/>
      <c r="F74" s="861"/>
      <c r="G74" s="861"/>
      <c r="H74" s="861"/>
      <c r="I74" s="861"/>
      <c r="J74" s="861"/>
      <c r="K74" s="861"/>
      <c r="L74" s="861"/>
      <c r="M74" s="861"/>
      <c r="N74" s="861"/>
      <c r="O74" s="861"/>
      <c r="P74" s="862"/>
      <c r="Q74" s="863"/>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19"/>
      <c r="BA74" s="819"/>
      <c r="BB74" s="819"/>
      <c r="BC74" s="819"/>
      <c r="BD74" s="820"/>
      <c r="BE74" s="236"/>
      <c r="BF74" s="236"/>
      <c r="BG74" s="236"/>
      <c r="BH74" s="236"/>
      <c r="BI74" s="236"/>
      <c r="BJ74" s="236"/>
      <c r="BK74" s="236"/>
      <c r="BL74" s="236"/>
      <c r="BM74" s="236"/>
      <c r="BN74" s="236"/>
      <c r="BO74" s="236"/>
      <c r="BP74" s="236"/>
      <c r="BQ74" s="233">
        <v>68</v>
      </c>
      <c r="BR74" s="238"/>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c r="A75" s="233">
        <v>8</v>
      </c>
      <c r="B75" s="860"/>
      <c r="C75" s="861"/>
      <c r="D75" s="861"/>
      <c r="E75" s="861"/>
      <c r="F75" s="861"/>
      <c r="G75" s="861"/>
      <c r="H75" s="861"/>
      <c r="I75" s="861"/>
      <c r="J75" s="861"/>
      <c r="K75" s="861"/>
      <c r="L75" s="861"/>
      <c r="M75" s="861"/>
      <c r="N75" s="861"/>
      <c r="O75" s="861"/>
      <c r="P75" s="862"/>
      <c r="Q75" s="866"/>
      <c r="R75" s="865"/>
      <c r="S75" s="865"/>
      <c r="T75" s="865"/>
      <c r="U75" s="821"/>
      <c r="V75" s="864"/>
      <c r="W75" s="865"/>
      <c r="X75" s="865"/>
      <c r="Y75" s="865"/>
      <c r="Z75" s="821"/>
      <c r="AA75" s="864"/>
      <c r="AB75" s="865"/>
      <c r="AC75" s="865"/>
      <c r="AD75" s="865"/>
      <c r="AE75" s="821"/>
      <c r="AF75" s="864"/>
      <c r="AG75" s="865"/>
      <c r="AH75" s="865"/>
      <c r="AI75" s="865"/>
      <c r="AJ75" s="821"/>
      <c r="AK75" s="864"/>
      <c r="AL75" s="865"/>
      <c r="AM75" s="865"/>
      <c r="AN75" s="865"/>
      <c r="AO75" s="821"/>
      <c r="AP75" s="864"/>
      <c r="AQ75" s="865"/>
      <c r="AR75" s="865"/>
      <c r="AS75" s="865"/>
      <c r="AT75" s="821"/>
      <c r="AU75" s="864"/>
      <c r="AV75" s="865"/>
      <c r="AW75" s="865"/>
      <c r="AX75" s="865"/>
      <c r="AY75" s="821"/>
      <c r="AZ75" s="819"/>
      <c r="BA75" s="819"/>
      <c r="BB75" s="819"/>
      <c r="BC75" s="819"/>
      <c r="BD75" s="820"/>
      <c r="BE75" s="236"/>
      <c r="BF75" s="236"/>
      <c r="BG75" s="236"/>
      <c r="BH75" s="236"/>
      <c r="BI75" s="236"/>
      <c r="BJ75" s="236"/>
      <c r="BK75" s="236"/>
      <c r="BL75" s="236"/>
      <c r="BM75" s="236"/>
      <c r="BN75" s="236"/>
      <c r="BO75" s="236"/>
      <c r="BP75" s="236"/>
      <c r="BQ75" s="233">
        <v>69</v>
      </c>
      <c r="BR75" s="238"/>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c r="A76" s="233">
        <v>9</v>
      </c>
      <c r="B76" s="860"/>
      <c r="C76" s="861"/>
      <c r="D76" s="861"/>
      <c r="E76" s="861"/>
      <c r="F76" s="861"/>
      <c r="G76" s="861"/>
      <c r="H76" s="861"/>
      <c r="I76" s="861"/>
      <c r="J76" s="861"/>
      <c r="K76" s="861"/>
      <c r="L76" s="861"/>
      <c r="M76" s="861"/>
      <c r="N76" s="861"/>
      <c r="O76" s="861"/>
      <c r="P76" s="862"/>
      <c r="Q76" s="866"/>
      <c r="R76" s="865"/>
      <c r="S76" s="865"/>
      <c r="T76" s="865"/>
      <c r="U76" s="821"/>
      <c r="V76" s="864"/>
      <c r="W76" s="865"/>
      <c r="X76" s="865"/>
      <c r="Y76" s="865"/>
      <c r="Z76" s="821"/>
      <c r="AA76" s="864"/>
      <c r="AB76" s="865"/>
      <c r="AC76" s="865"/>
      <c r="AD76" s="865"/>
      <c r="AE76" s="821"/>
      <c r="AF76" s="864"/>
      <c r="AG76" s="865"/>
      <c r="AH76" s="865"/>
      <c r="AI76" s="865"/>
      <c r="AJ76" s="821"/>
      <c r="AK76" s="864"/>
      <c r="AL76" s="865"/>
      <c r="AM76" s="865"/>
      <c r="AN76" s="865"/>
      <c r="AO76" s="821"/>
      <c r="AP76" s="864"/>
      <c r="AQ76" s="865"/>
      <c r="AR76" s="865"/>
      <c r="AS76" s="865"/>
      <c r="AT76" s="821"/>
      <c r="AU76" s="864"/>
      <c r="AV76" s="865"/>
      <c r="AW76" s="865"/>
      <c r="AX76" s="865"/>
      <c r="AY76" s="821"/>
      <c r="AZ76" s="819"/>
      <c r="BA76" s="819"/>
      <c r="BB76" s="819"/>
      <c r="BC76" s="819"/>
      <c r="BD76" s="820"/>
      <c r="BE76" s="236"/>
      <c r="BF76" s="236"/>
      <c r="BG76" s="236"/>
      <c r="BH76" s="236"/>
      <c r="BI76" s="236"/>
      <c r="BJ76" s="236"/>
      <c r="BK76" s="236"/>
      <c r="BL76" s="236"/>
      <c r="BM76" s="236"/>
      <c r="BN76" s="236"/>
      <c r="BO76" s="236"/>
      <c r="BP76" s="236"/>
      <c r="BQ76" s="233">
        <v>70</v>
      </c>
      <c r="BR76" s="238"/>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c r="A77" s="233">
        <v>10</v>
      </c>
      <c r="B77" s="860"/>
      <c r="C77" s="861"/>
      <c r="D77" s="861"/>
      <c r="E77" s="861"/>
      <c r="F77" s="861"/>
      <c r="G77" s="861"/>
      <c r="H77" s="861"/>
      <c r="I77" s="861"/>
      <c r="J77" s="861"/>
      <c r="K77" s="861"/>
      <c r="L77" s="861"/>
      <c r="M77" s="861"/>
      <c r="N77" s="861"/>
      <c r="O77" s="861"/>
      <c r="P77" s="862"/>
      <c r="Q77" s="866"/>
      <c r="R77" s="865"/>
      <c r="S77" s="865"/>
      <c r="T77" s="865"/>
      <c r="U77" s="821"/>
      <c r="V77" s="864"/>
      <c r="W77" s="865"/>
      <c r="X77" s="865"/>
      <c r="Y77" s="865"/>
      <c r="Z77" s="821"/>
      <c r="AA77" s="864"/>
      <c r="AB77" s="865"/>
      <c r="AC77" s="865"/>
      <c r="AD77" s="865"/>
      <c r="AE77" s="821"/>
      <c r="AF77" s="864"/>
      <c r="AG77" s="865"/>
      <c r="AH77" s="865"/>
      <c r="AI77" s="865"/>
      <c r="AJ77" s="821"/>
      <c r="AK77" s="864"/>
      <c r="AL77" s="865"/>
      <c r="AM77" s="865"/>
      <c r="AN77" s="865"/>
      <c r="AO77" s="821"/>
      <c r="AP77" s="864"/>
      <c r="AQ77" s="865"/>
      <c r="AR77" s="865"/>
      <c r="AS77" s="865"/>
      <c r="AT77" s="821"/>
      <c r="AU77" s="864"/>
      <c r="AV77" s="865"/>
      <c r="AW77" s="865"/>
      <c r="AX77" s="865"/>
      <c r="AY77" s="821"/>
      <c r="AZ77" s="819"/>
      <c r="BA77" s="819"/>
      <c r="BB77" s="819"/>
      <c r="BC77" s="819"/>
      <c r="BD77" s="820"/>
      <c r="BE77" s="236"/>
      <c r="BF77" s="236"/>
      <c r="BG77" s="236"/>
      <c r="BH77" s="236"/>
      <c r="BI77" s="236"/>
      <c r="BJ77" s="236"/>
      <c r="BK77" s="236"/>
      <c r="BL77" s="236"/>
      <c r="BM77" s="236"/>
      <c r="BN77" s="236"/>
      <c r="BO77" s="236"/>
      <c r="BP77" s="236"/>
      <c r="BQ77" s="233">
        <v>71</v>
      </c>
      <c r="BR77" s="238"/>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c r="A78" s="233">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6"/>
      <c r="BF78" s="236"/>
      <c r="BG78" s="236"/>
      <c r="BH78" s="236"/>
      <c r="BI78" s="236"/>
      <c r="BJ78" s="224"/>
      <c r="BK78" s="224"/>
      <c r="BL78" s="224"/>
      <c r="BM78" s="224"/>
      <c r="BN78" s="224"/>
      <c r="BO78" s="236"/>
      <c r="BP78" s="236"/>
      <c r="BQ78" s="233">
        <v>72</v>
      </c>
      <c r="BR78" s="238"/>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c r="A79" s="233">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6"/>
      <c r="BF79" s="236"/>
      <c r="BG79" s="236"/>
      <c r="BH79" s="236"/>
      <c r="BI79" s="236"/>
      <c r="BJ79" s="224"/>
      <c r="BK79" s="224"/>
      <c r="BL79" s="224"/>
      <c r="BM79" s="224"/>
      <c r="BN79" s="224"/>
      <c r="BO79" s="236"/>
      <c r="BP79" s="236"/>
      <c r="BQ79" s="233">
        <v>73</v>
      </c>
      <c r="BR79" s="238"/>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c r="A80" s="233">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6"/>
      <c r="BF80" s="236"/>
      <c r="BG80" s="236"/>
      <c r="BH80" s="236"/>
      <c r="BI80" s="236"/>
      <c r="BJ80" s="236"/>
      <c r="BK80" s="236"/>
      <c r="BL80" s="236"/>
      <c r="BM80" s="236"/>
      <c r="BN80" s="236"/>
      <c r="BO80" s="236"/>
      <c r="BP80" s="236"/>
      <c r="BQ80" s="233">
        <v>74</v>
      </c>
      <c r="BR80" s="238"/>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c r="A81" s="233">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6"/>
      <c r="BF81" s="236"/>
      <c r="BG81" s="236"/>
      <c r="BH81" s="236"/>
      <c r="BI81" s="236"/>
      <c r="BJ81" s="236"/>
      <c r="BK81" s="236"/>
      <c r="BL81" s="236"/>
      <c r="BM81" s="236"/>
      <c r="BN81" s="236"/>
      <c r="BO81" s="236"/>
      <c r="BP81" s="236"/>
      <c r="BQ81" s="233">
        <v>75</v>
      </c>
      <c r="BR81" s="238"/>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c r="A82" s="233">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6"/>
      <c r="BF82" s="236"/>
      <c r="BG82" s="236"/>
      <c r="BH82" s="236"/>
      <c r="BI82" s="236"/>
      <c r="BJ82" s="236"/>
      <c r="BK82" s="236"/>
      <c r="BL82" s="236"/>
      <c r="BM82" s="236"/>
      <c r="BN82" s="236"/>
      <c r="BO82" s="236"/>
      <c r="BP82" s="236"/>
      <c r="BQ82" s="233">
        <v>76</v>
      </c>
      <c r="BR82" s="238"/>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c r="A83" s="233">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6"/>
      <c r="BF83" s="236"/>
      <c r="BG83" s="236"/>
      <c r="BH83" s="236"/>
      <c r="BI83" s="236"/>
      <c r="BJ83" s="236"/>
      <c r="BK83" s="236"/>
      <c r="BL83" s="236"/>
      <c r="BM83" s="236"/>
      <c r="BN83" s="236"/>
      <c r="BO83" s="236"/>
      <c r="BP83" s="236"/>
      <c r="BQ83" s="233">
        <v>77</v>
      </c>
      <c r="BR83" s="238"/>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c r="A84" s="233">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6"/>
      <c r="BF84" s="236"/>
      <c r="BG84" s="236"/>
      <c r="BH84" s="236"/>
      <c r="BI84" s="236"/>
      <c r="BJ84" s="236"/>
      <c r="BK84" s="236"/>
      <c r="BL84" s="236"/>
      <c r="BM84" s="236"/>
      <c r="BN84" s="236"/>
      <c r="BO84" s="236"/>
      <c r="BP84" s="236"/>
      <c r="BQ84" s="233">
        <v>78</v>
      </c>
      <c r="BR84" s="238"/>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c r="A85" s="233">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6"/>
      <c r="BF85" s="236"/>
      <c r="BG85" s="236"/>
      <c r="BH85" s="236"/>
      <c r="BI85" s="236"/>
      <c r="BJ85" s="236"/>
      <c r="BK85" s="236"/>
      <c r="BL85" s="236"/>
      <c r="BM85" s="236"/>
      <c r="BN85" s="236"/>
      <c r="BO85" s="236"/>
      <c r="BP85" s="236"/>
      <c r="BQ85" s="233">
        <v>79</v>
      </c>
      <c r="BR85" s="238"/>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c r="A86" s="233">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6"/>
      <c r="BF86" s="236"/>
      <c r="BG86" s="236"/>
      <c r="BH86" s="236"/>
      <c r="BI86" s="236"/>
      <c r="BJ86" s="236"/>
      <c r="BK86" s="236"/>
      <c r="BL86" s="236"/>
      <c r="BM86" s="236"/>
      <c r="BN86" s="236"/>
      <c r="BO86" s="236"/>
      <c r="BP86" s="236"/>
      <c r="BQ86" s="233">
        <v>80</v>
      </c>
      <c r="BR86" s="238"/>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c r="A87" s="239">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6"/>
      <c r="BF87" s="236"/>
      <c r="BG87" s="236"/>
      <c r="BH87" s="236"/>
      <c r="BI87" s="236"/>
      <c r="BJ87" s="236"/>
      <c r="BK87" s="236"/>
      <c r="BL87" s="236"/>
      <c r="BM87" s="236"/>
      <c r="BN87" s="236"/>
      <c r="BO87" s="236"/>
      <c r="BP87" s="236"/>
      <c r="BQ87" s="233">
        <v>81</v>
      </c>
      <c r="BR87" s="238"/>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c r="A88" s="235" t="s">
        <v>393</v>
      </c>
      <c r="B88" s="776" t="s">
        <v>421</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v>5754</v>
      </c>
      <c r="AG88" s="831"/>
      <c r="AH88" s="831"/>
      <c r="AI88" s="831"/>
      <c r="AJ88" s="831"/>
      <c r="AK88" s="828"/>
      <c r="AL88" s="828"/>
      <c r="AM88" s="828"/>
      <c r="AN88" s="828"/>
      <c r="AO88" s="828"/>
      <c r="AP88" s="831" t="s">
        <v>587</v>
      </c>
      <c r="AQ88" s="831"/>
      <c r="AR88" s="831"/>
      <c r="AS88" s="831"/>
      <c r="AT88" s="831"/>
      <c r="AU88" s="831" t="s">
        <v>587</v>
      </c>
      <c r="AV88" s="831"/>
      <c r="AW88" s="831"/>
      <c r="AX88" s="831"/>
      <c r="AY88" s="831"/>
      <c r="AZ88" s="836"/>
      <c r="BA88" s="836"/>
      <c r="BB88" s="836"/>
      <c r="BC88" s="836"/>
      <c r="BD88" s="837"/>
      <c r="BE88" s="236"/>
      <c r="BF88" s="236"/>
      <c r="BG88" s="236"/>
      <c r="BH88" s="236"/>
      <c r="BI88" s="236"/>
      <c r="BJ88" s="236"/>
      <c r="BK88" s="236"/>
      <c r="BL88" s="236"/>
      <c r="BM88" s="236"/>
      <c r="BN88" s="236"/>
      <c r="BO88" s="236"/>
      <c r="BP88" s="236"/>
      <c r="BQ88" s="233">
        <v>82</v>
      </c>
      <c r="BR88" s="238"/>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393</v>
      </c>
      <c r="BR102" s="776" t="s">
        <v>422</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v>156</v>
      </c>
      <c r="CS102" s="839"/>
      <c r="CT102" s="839"/>
      <c r="CU102" s="839"/>
      <c r="CV102" s="878"/>
      <c r="CW102" s="877" t="s">
        <v>587</v>
      </c>
      <c r="CX102" s="839"/>
      <c r="CY102" s="839"/>
      <c r="CZ102" s="839"/>
      <c r="DA102" s="878"/>
      <c r="DB102" s="877">
        <v>50</v>
      </c>
      <c r="DC102" s="839"/>
      <c r="DD102" s="839"/>
      <c r="DE102" s="839"/>
      <c r="DF102" s="878"/>
      <c r="DG102" s="877" t="s">
        <v>587</v>
      </c>
      <c r="DH102" s="839"/>
      <c r="DI102" s="839"/>
      <c r="DJ102" s="839"/>
      <c r="DK102" s="878"/>
      <c r="DL102" s="877">
        <v>107</v>
      </c>
      <c r="DM102" s="839"/>
      <c r="DN102" s="839"/>
      <c r="DO102" s="839"/>
      <c r="DP102" s="878"/>
      <c r="DQ102" s="877">
        <v>30</v>
      </c>
      <c r="DR102" s="839"/>
      <c r="DS102" s="839"/>
      <c r="DT102" s="839"/>
      <c r="DU102" s="878"/>
      <c r="DV102" s="776"/>
      <c r="DW102" s="777"/>
      <c r="DX102" s="777"/>
      <c r="DY102" s="777"/>
      <c r="DZ102" s="901"/>
      <c r="EA102" s="224"/>
    </row>
    <row r="103" spans="1:131" ht="26.25" customHeight="1">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02" t="s">
        <v>423</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03" t="s">
        <v>424</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c r="A107" s="228" t="s">
        <v>425</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426</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c r="A108" s="904" t="s">
        <v>427</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428</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c r="A109" s="899" t="s">
        <v>429</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430</v>
      </c>
      <c r="AB109" s="880"/>
      <c r="AC109" s="880"/>
      <c r="AD109" s="880"/>
      <c r="AE109" s="881"/>
      <c r="AF109" s="879" t="s">
        <v>431</v>
      </c>
      <c r="AG109" s="880"/>
      <c r="AH109" s="880"/>
      <c r="AI109" s="880"/>
      <c r="AJ109" s="881"/>
      <c r="AK109" s="879" t="s">
        <v>311</v>
      </c>
      <c r="AL109" s="880"/>
      <c r="AM109" s="880"/>
      <c r="AN109" s="880"/>
      <c r="AO109" s="881"/>
      <c r="AP109" s="879" t="s">
        <v>432</v>
      </c>
      <c r="AQ109" s="880"/>
      <c r="AR109" s="880"/>
      <c r="AS109" s="880"/>
      <c r="AT109" s="882"/>
      <c r="AU109" s="899" t="s">
        <v>429</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430</v>
      </c>
      <c r="BR109" s="880"/>
      <c r="BS109" s="880"/>
      <c r="BT109" s="880"/>
      <c r="BU109" s="881"/>
      <c r="BV109" s="879" t="s">
        <v>431</v>
      </c>
      <c r="BW109" s="880"/>
      <c r="BX109" s="880"/>
      <c r="BY109" s="880"/>
      <c r="BZ109" s="881"/>
      <c r="CA109" s="879" t="s">
        <v>311</v>
      </c>
      <c r="CB109" s="880"/>
      <c r="CC109" s="880"/>
      <c r="CD109" s="880"/>
      <c r="CE109" s="881"/>
      <c r="CF109" s="900" t="s">
        <v>432</v>
      </c>
      <c r="CG109" s="900"/>
      <c r="CH109" s="900"/>
      <c r="CI109" s="900"/>
      <c r="CJ109" s="900"/>
      <c r="CK109" s="879" t="s">
        <v>433</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430</v>
      </c>
      <c r="DH109" s="880"/>
      <c r="DI109" s="880"/>
      <c r="DJ109" s="880"/>
      <c r="DK109" s="881"/>
      <c r="DL109" s="879" t="s">
        <v>431</v>
      </c>
      <c r="DM109" s="880"/>
      <c r="DN109" s="880"/>
      <c r="DO109" s="880"/>
      <c r="DP109" s="881"/>
      <c r="DQ109" s="879" t="s">
        <v>311</v>
      </c>
      <c r="DR109" s="880"/>
      <c r="DS109" s="880"/>
      <c r="DT109" s="880"/>
      <c r="DU109" s="881"/>
      <c r="DV109" s="879" t="s">
        <v>432</v>
      </c>
      <c r="DW109" s="880"/>
      <c r="DX109" s="880"/>
      <c r="DY109" s="880"/>
      <c r="DZ109" s="882"/>
    </row>
    <row r="110" spans="1:131" s="224" customFormat="1" ht="26.25" customHeight="1">
      <c r="A110" s="883" t="s">
        <v>434</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1042989</v>
      </c>
      <c r="AB110" s="887"/>
      <c r="AC110" s="887"/>
      <c r="AD110" s="887"/>
      <c r="AE110" s="888"/>
      <c r="AF110" s="889">
        <v>1027875</v>
      </c>
      <c r="AG110" s="887"/>
      <c r="AH110" s="887"/>
      <c r="AI110" s="887"/>
      <c r="AJ110" s="888"/>
      <c r="AK110" s="889">
        <v>1061709</v>
      </c>
      <c r="AL110" s="887"/>
      <c r="AM110" s="887"/>
      <c r="AN110" s="887"/>
      <c r="AO110" s="888"/>
      <c r="AP110" s="890">
        <v>19.2</v>
      </c>
      <c r="AQ110" s="891"/>
      <c r="AR110" s="891"/>
      <c r="AS110" s="891"/>
      <c r="AT110" s="892"/>
      <c r="AU110" s="893" t="s">
        <v>74</v>
      </c>
      <c r="AV110" s="894"/>
      <c r="AW110" s="894"/>
      <c r="AX110" s="894"/>
      <c r="AY110" s="894"/>
      <c r="AZ110" s="916" t="s">
        <v>435</v>
      </c>
      <c r="BA110" s="884"/>
      <c r="BB110" s="884"/>
      <c r="BC110" s="884"/>
      <c r="BD110" s="884"/>
      <c r="BE110" s="884"/>
      <c r="BF110" s="884"/>
      <c r="BG110" s="884"/>
      <c r="BH110" s="884"/>
      <c r="BI110" s="884"/>
      <c r="BJ110" s="884"/>
      <c r="BK110" s="884"/>
      <c r="BL110" s="884"/>
      <c r="BM110" s="884"/>
      <c r="BN110" s="884"/>
      <c r="BO110" s="884"/>
      <c r="BP110" s="885"/>
      <c r="BQ110" s="917">
        <v>11200453</v>
      </c>
      <c r="BR110" s="918"/>
      <c r="BS110" s="918"/>
      <c r="BT110" s="918"/>
      <c r="BU110" s="918"/>
      <c r="BV110" s="918">
        <v>11212051</v>
      </c>
      <c r="BW110" s="918"/>
      <c r="BX110" s="918"/>
      <c r="BY110" s="918"/>
      <c r="BZ110" s="918"/>
      <c r="CA110" s="918">
        <v>11356886</v>
      </c>
      <c r="CB110" s="918"/>
      <c r="CC110" s="918"/>
      <c r="CD110" s="918"/>
      <c r="CE110" s="918"/>
      <c r="CF110" s="931">
        <v>205.7</v>
      </c>
      <c r="CG110" s="932"/>
      <c r="CH110" s="932"/>
      <c r="CI110" s="932"/>
      <c r="CJ110" s="932"/>
      <c r="CK110" s="933" t="s">
        <v>436</v>
      </c>
      <c r="CL110" s="934"/>
      <c r="CM110" s="916" t="s">
        <v>437</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438</v>
      </c>
      <c r="DH110" s="918"/>
      <c r="DI110" s="918"/>
      <c r="DJ110" s="918"/>
      <c r="DK110" s="918"/>
      <c r="DL110" s="918" t="s">
        <v>130</v>
      </c>
      <c r="DM110" s="918"/>
      <c r="DN110" s="918"/>
      <c r="DO110" s="918"/>
      <c r="DP110" s="918"/>
      <c r="DQ110" s="918" t="s">
        <v>414</v>
      </c>
      <c r="DR110" s="918"/>
      <c r="DS110" s="918"/>
      <c r="DT110" s="918"/>
      <c r="DU110" s="918"/>
      <c r="DV110" s="919" t="s">
        <v>130</v>
      </c>
      <c r="DW110" s="919"/>
      <c r="DX110" s="919"/>
      <c r="DY110" s="919"/>
      <c r="DZ110" s="920"/>
    </row>
    <row r="111" spans="1:131" s="224" customFormat="1" ht="26.25" customHeight="1">
      <c r="A111" s="921" t="s">
        <v>439</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130</v>
      </c>
      <c r="AB111" s="925"/>
      <c r="AC111" s="925"/>
      <c r="AD111" s="925"/>
      <c r="AE111" s="926"/>
      <c r="AF111" s="927" t="s">
        <v>130</v>
      </c>
      <c r="AG111" s="925"/>
      <c r="AH111" s="925"/>
      <c r="AI111" s="925"/>
      <c r="AJ111" s="926"/>
      <c r="AK111" s="927" t="s">
        <v>130</v>
      </c>
      <c r="AL111" s="925"/>
      <c r="AM111" s="925"/>
      <c r="AN111" s="925"/>
      <c r="AO111" s="926"/>
      <c r="AP111" s="928" t="s">
        <v>130</v>
      </c>
      <c r="AQ111" s="929"/>
      <c r="AR111" s="929"/>
      <c r="AS111" s="929"/>
      <c r="AT111" s="930"/>
      <c r="AU111" s="895"/>
      <c r="AV111" s="896"/>
      <c r="AW111" s="896"/>
      <c r="AX111" s="896"/>
      <c r="AY111" s="896"/>
      <c r="AZ111" s="909" t="s">
        <v>440</v>
      </c>
      <c r="BA111" s="910"/>
      <c r="BB111" s="910"/>
      <c r="BC111" s="910"/>
      <c r="BD111" s="910"/>
      <c r="BE111" s="910"/>
      <c r="BF111" s="910"/>
      <c r="BG111" s="910"/>
      <c r="BH111" s="910"/>
      <c r="BI111" s="910"/>
      <c r="BJ111" s="910"/>
      <c r="BK111" s="910"/>
      <c r="BL111" s="910"/>
      <c r="BM111" s="910"/>
      <c r="BN111" s="910"/>
      <c r="BO111" s="910"/>
      <c r="BP111" s="911"/>
      <c r="BQ111" s="912">
        <v>2992</v>
      </c>
      <c r="BR111" s="913"/>
      <c r="BS111" s="913"/>
      <c r="BT111" s="913"/>
      <c r="BU111" s="913"/>
      <c r="BV111" s="913">
        <v>1496</v>
      </c>
      <c r="BW111" s="913"/>
      <c r="BX111" s="913"/>
      <c r="BY111" s="913"/>
      <c r="BZ111" s="913"/>
      <c r="CA111" s="913" t="s">
        <v>414</v>
      </c>
      <c r="CB111" s="913"/>
      <c r="CC111" s="913"/>
      <c r="CD111" s="913"/>
      <c r="CE111" s="913"/>
      <c r="CF111" s="907" t="s">
        <v>130</v>
      </c>
      <c r="CG111" s="908"/>
      <c r="CH111" s="908"/>
      <c r="CI111" s="908"/>
      <c r="CJ111" s="908"/>
      <c r="CK111" s="935"/>
      <c r="CL111" s="936"/>
      <c r="CM111" s="909" t="s">
        <v>441</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438</v>
      </c>
      <c r="DH111" s="913"/>
      <c r="DI111" s="913"/>
      <c r="DJ111" s="913"/>
      <c r="DK111" s="913"/>
      <c r="DL111" s="913" t="s">
        <v>414</v>
      </c>
      <c r="DM111" s="913"/>
      <c r="DN111" s="913"/>
      <c r="DO111" s="913"/>
      <c r="DP111" s="913"/>
      <c r="DQ111" s="913" t="s">
        <v>438</v>
      </c>
      <c r="DR111" s="913"/>
      <c r="DS111" s="913"/>
      <c r="DT111" s="913"/>
      <c r="DU111" s="913"/>
      <c r="DV111" s="914" t="s">
        <v>130</v>
      </c>
      <c r="DW111" s="914"/>
      <c r="DX111" s="914"/>
      <c r="DY111" s="914"/>
      <c r="DZ111" s="915"/>
    </row>
    <row r="112" spans="1:131" s="224" customFormat="1" ht="26.25" customHeight="1">
      <c r="A112" s="939" t="s">
        <v>442</v>
      </c>
      <c r="B112" s="940"/>
      <c r="C112" s="910" t="s">
        <v>443</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414</v>
      </c>
      <c r="AB112" s="946"/>
      <c r="AC112" s="946"/>
      <c r="AD112" s="946"/>
      <c r="AE112" s="947"/>
      <c r="AF112" s="948" t="s">
        <v>130</v>
      </c>
      <c r="AG112" s="946"/>
      <c r="AH112" s="946"/>
      <c r="AI112" s="946"/>
      <c r="AJ112" s="947"/>
      <c r="AK112" s="948" t="s">
        <v>130</v>
      </c>
      <c r="AL112" s="946"/>
      <c r="AM112" s="946"/>
      <c r="AN112" s="946"/>
      <c r="AO112" s="947"/>
      <c r="AP112" s="949" t="s">
        <v>130</v>
      </c>
      <c r="AQ112" s="950"/>
      <c r="AR112" s="950"/>
      <c r="AS112" s="950"/>
      <c r="AT112" s="951"/>
      <c r="AU112" s="895"/>
      <c r="AV112" s="896"/>
      <c r="AW112" s="896"/>
      <c r="AX112" s="896"/>
      <c r="AY112" s="896"/>
      <c r="AZ112" s="909" t="s">
        <v>444</v>
      </c>
      <c r="BA112" s="910"/>
      <c r="BB112" s="910"/>
      <c r="BC112" s="910"/>
      <c r="BD112" s="910"/>
      <c r="BE112" s="910"/>
      <c r="BF112" s="910"/>
      <c r="BG112" s="910"/>
      <c r="BH112" s="910"/>
      <c r="BI112" s="910"/>
      <c r="BJ112" s="910"/>
      <c r="BK112" s="910"/>
      <c r="BL112" s="910"/>
      <c r="BM112" s="910"/>
      <c r="BN112" s="910"/>
      <c r="BO112" s="910"/>
      <c r="BP112" s="911"/>
      <c r="BQ112" s="912">
        <v>3199019</v>
      </c>
      <c r="BR112" s="913"/>
      <c r="BS112" s="913"/>
      <c r="BT112" s="913"/>
      <c r="BU112" s="913"/>
      <c r="BV112" s="913">
        <v>2904963</v>
      </c>
      <c r="BW112" s="913"/>
      <c r="BX112" s="913"/>
      <c r="BY112" s="913"/>
      <c r="BZ112" s="913"/>
      <c r="CA112" s="913">
        <v>2522250</v>
      </c>
      <c r="CB112" s="913"/>
      <c r="CC112" s="913"/>
      <c r="CD112" s="913"/>
      <c r="CE112" s="913"/>
      <c r="CF112" s="907">
        <v>45.7</v>
      </c>
      <c r="CG112" s="908"/>
      <c r="CH112" s="908"/>
      <c r="CI112" s="908"/>
      <c r="CJ112" s="908"/>
      <c r="CK112" s="935"/>
      <c r="CL112" s="936"/>
      <c r="CM112" s="909" t="s">
        <v>445</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414</v>
      </c>
      <c r="DH112" s="913"/>
      <c r="DI112" s="913"/>
      <c r="DJ112" s="913"/>
      <c r="DK112" s="913"/>
      <c r="DL112" s="913" t="s">
        <v>438</v>
      </c>
      <c r="DM112" s="913"/>
      <c r="DN112" s="913"/>
      <c r="DO112" s="913"/>
      <c r="DP112" s="913"/>
      <c r="DQ112" s="913" t="s">
        <v>130</v>
      </c>
      <c r="DR112" s="913"/>
      <c r="DS112" s="913"/>
      <c r="DT112" s="913"/>
      <c r="DU112" s="913"/>
      <c r="DV112" s="914" t="s">
        <v>414</v>
      </c>
      <c r="DW112" s="914"/>
      <c r="DX112" s="914"/>
      <c r="DY112" s="914"/>
      <c r="DZ112" s="915"/>
    </row>
    <row r="113" spans="1:130" s="224" customFormat="1" ht="26.25" customHeight="1">
      <c r="A113" s="941"/>
      <c r="B113" s="942"/>
      <c r="C113" s="910" t="s">
        <v>446</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265303</v>
      </c>
      <c r="AB113" s="925"/>
      <c r="AC113" s="925"/>
      <c r="AD113" s="925"/>
      <c r="AE113" s="926"/>
      <c r="AF113" s="927">
        <v>277094</v>
      </c>
      <c r="AG113" s="925"/>
      <c r="AH113" s="925"/>
      <c r="AI113" s="925"/>
      <c r="AJ113" s="926"/>
      <c r="AK113" s="927">
        <v>268639</v>
      </c>
      <c r="AL113" s="925"/>
      <c r="AM113" s="925"/>
      <c r="AN113" s="925"/>
      <c r="AO113" s="926"/>
      <c r="AP113" s="928">
        <v>4.9000000000000004</v>
      </c>
      <c r="AQ113" s="929"/>
      <c r="AR113" s="929"/>
      <c r="AS113" s="929"/>
      <c r="AT113" s="930"/>
      <c r="AU113" s="895"/>
      <c r="AV113" s="896"/>
      <c r="AW113" s="896"/>
      <c r="AX113" s="896"/>
      <c r="AY113" s="896"/>
      <c r="AZ113" s="909" t="s">
        <v>447</v>
      </c>
      <c r="BA113" s="910"/>
      <c r="BB113" s="910"/>
      <c r="BC113" s="910"/>
      <c r="BD113" s="910"/>
      <c r="BE113" s="910"/>
      <c r="BF113" s="910"/>
      <c r="BG113" s="910"/>
      <c r="BH113" s="910"/>
      <c r="BI113" s="910"/>
      <c r="BJ113" s="910"/>
      <c r="BK113" s="910"/>
      <c r="BL113" s="910"/>
      <c r="BM113" s="910"/>
      <c r="BN113" s="910"/>
      <c r="BO113" s="910"/>
      <c r="BP113" s="911"/>
      <c r="BQ113" s="912" t="s">
        <v>130</v>
      </c>
      <c r="BR113" s="913"/>
      <c r="BS113" s="913"/>
      <c r="BT113" s="913"/>
      <c r="BU113" s="913"/>
      <c r="BV113" s="913" t="s">
        <v>438</v>
      </c>
      <c r="BW113" s="913"/>
      <c r="BX113" s="913"/>
      <c r="BY113" s="913"/>
      <c r="BZ113" s="913"/>
      <c r="CA113" s="913" t="s">
        <v>414</v>
      </c>
      <c r="CB113" s="913"/>
      <c r="CC113" s="913"/>
      <c r="CD113" s="913"/>
      <c r="CE113" s="913"/>
      <c r="CF113" s="907" t="s">
        <v>130</v>
      </c>
      <c r="CG113" s="908"/>
      <c r="CH113" s="908"/>
      <c r="CI113" s="908"/>
      <c r="CJ113" s="908"/>
      <c r="CK113" s="935"/>
      <c r="CL113" s="936"/>
      <c r="CM113" s="909" t="s">
        <v>448</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130</v>
      </c>
      <c r="DH113" s="946"/>
      <c r="DI113" s="946"/>
      <c r="DJ113" s="946"/>
      <c r="DK113" s="947"/>
      <c r="DL113" s="948" t="s">
        <v>130</v>
      </c>
      <c r="DM113" s="946"/>
      <c r="DN113" s="946"/>
      <c r="DO113" s="946"/>
      <c r="DP113" s="947"/>
      <c r="DQ113" s="948" t="s">
        <v>438</v>
      </c>
      <c r="DR113" s="946"/>
      <c r="DS113" s="946"/>
      <c r="DT113" s="946"/>
      <c r="DU113" s="947"/>
      <c r="DV113" s="949" t="s">
        <v>130</v>
      </c>
      <c r="DW113" s="950"/>
      <c r="DX113" s="950"/>
      <c r="DY113" s="950"/>
      <c r="DZ113" s="951"/>
    </row>
    <row r="114" spans="1:130" s="224" customFormat="1" ht="26.25" customHeight="1">
      <c r="A114" s="941"/>
      <c r="B114" s="942"/>
      <c r="C114" s="910" t="s">
        <v>449</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t="s">
        <v>414</v>
      </c>
      <c r="AB114" s="946"/>
      <c r="AC114" s="946"/>
      <c r="AD114" s="946"/>
      <c r="AE114" s="947"/>
      <c r="AF114" s="948" t="s">
        <v>130</v>
      </c>
      <c r="AG114" s="946"/>
      <c r="AH114" s="946"/>
      <c r="AI114" s="946"/>
      <c r="AJ114" s="947"/>
      <c r="AK114" s="948" t="s">
        <v>130</v>
      </c>
      <c r="AL114" s="946"/>
      <c r="AM114" s="946"/>
      <c r="AN114" s="946"/>
      <c r="AO114" s="947"/>
      <c r="AP114" s="949" t="s">
        <v>130</v>
      </c>
      <c r="AQ114" s="950"/>
      <c r="AR114" s="950"/>
      <c r="AS114" s="950"/>
      <c r="AT114" s="951"/>
      <c r="AU114" s="895"/>
      <c r="AV114" s="896"/>
      <c r="AW114" s="896"/>
      <c r="AX114" s="896"/>
      <c r="AY114" s="896"/>
      <c r="AZ114" s="909" t="s">
        <v>450</v>
      </c>
      <c r="BA114" s="910"/>
      <c r="BB114" s="910"/>
      <c r="BC114" s="910"/>
      <c r="BD114" s="910"/>
      <c r="BE114" s="910"/>
      <c r="BF114" s="910"/>
      <c r="BG114" s="910"/>
      <c r="BH114" s="910"/>
      <c r="BI114" s="910"/>
      <c r="BJ114" s="910"/>
      <c r="BK114" s="910"/>
      <c r="BL114" s="910"/>
      <c r="BM114" s="910"/>
      <c r="BN114" s="910"/>
      <c r="BO114" s="910"/>
      <c r="BP114" s="911"/>
      <c r="BQ114" s="912">
        <v>2752933</v>
      </c>
      <c r="BR114" s="913"/>
      <c r="BS114" s="913"/>
      <c r="BT114" s="913"/>
      <c r="BU114" s="913"/>
      <c r="BV114" s="913">
        <v>2361895</v>
      </c>
      <c r="BW114" s="913"/>
      <c r="BX114" s="913"/>
      <c r="BY114" s="913"/>
      <c r="BZ114" s="913"/>
      <c r="CA114" s="913">
        <v>2216288</v>
      </c>
      <c r="CB114" s="913"/>
      <c r="CC114" s="913"/>
      <c r="CD114" s="913"/>
      <c r="CE114" s="913"/>
      <c r="CF114" s="907">
        <v>40.1</v>
      </c>
      <c r="CG114" s="908"/>
      <c r="CH114" s="908"/>
      <c r="CI114" s="908"/>
      <c r="CJ114" s="908"/>
      <c r="CK114" s="935"/>
      <c r="CL114" s="936"/>
      <c r="CM114" s="909" t="s">
        <v>451</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v>2992</v>
      </c>
      <c r="DH114" s="946"/>
      <c r="DI114" s="946"/>
      <c r="DJ114" s="946"/>
      <c r="DK114" s="947"/>
      <c r="DL114" s="948">
        <v>1496</v>
      </c>
      <c r="DM114" s="946"/>
      <c r="DN114" s="946"/>
      <c r="DO114" s="946"/>
      <c r="DP114" s="947"/>
      <c r="DQ114" s="948" t="s">
        <v>130</v>
      </c>
      <c r="DR114" s="946"/>
      <c r="DS114" s="946"/>
      <c r="DT114" s="946"/>
      <c r="DU114" s="947"/>
      <c r="DV114" s="949" t="s">
        <v>414</v>
      </c>
      <c r="DW114" s="950"/>
      <c r="DX114" s="950"/>
      <c r="DY114" s="950"/>
      <c r="DZ114" s="951"/>
    </row>
    <row r="115" spans="1:130" s="224" customFormat="1" ht="26.25" customHeight="1">
      <c r="A115" s="941"/>
      <c r="B115" s="942"/>
      <c r="C115" s="910" t="s">
        <v>452</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v>1494</v>
      </c>
      <c r="AB115" s="925"/>
      <c r="AC115" s="925"/>
      <c r="AD115" s="925"/>
      <c r="AE115" s="926"/>
      <c r="AF115" s="927">
        <v>1495</v>
      </c>
      <c r="AG115" s="925"/>
      <c r="AH115" s="925"/>
      <c r="AI115" s="925"/>
      <c r="AJ115" s="926"/>
      <c r="AK115" s="927">
        <v>1496</v>
      </c>
      <c r="AL115" s="925"/>
      <c r="AM115" s="925"/>
      <c r="AN115" s="925"/>
      <c r="AO115" s="926"/>
      <c r="AP115" s="928">
        <v>0</v>
      </c>
      <c r="AQ115" s="929"/>
      <c r="AR115" s="929"/>
      <c r="AS115" s="929"/>
      <c r="AT115" s="930"/>
      <c r="AU115" s="895"/>
      <c r="AV115" s="896"/>
      <c r="AW115" s="896"/>
      <c r="AX115" s="896"/>
      <c r="AY115" s="896"/>
      <c r="AZ115" s="909" t="s">
        <v>453</v>
      </c>
      <c r="BA115" s="910"/>
      <c r="BB115" s="910"/>
      <c r="BC115" s="910"/>
      <c r="BD115" s="910"/>
      <c r="BE115" s="910"/>
      <c r="BF115" s="910"/>
      <c r="BG115" s="910"/>
      <c r="BH115" s="910"/>
      <c r="BI115" s="910"/>
      <c r="BJ115" s="910"/>
      <c r="BK115" s="910"/>
      <c r="BL115" s="910"/>
      <c r="BM115" s="910"/>
      <c r="BN115" s="910"/>
      <c r="BO115" s="910"/>
      <c r="BP115" s="911"/>
      <c r="BQ115" s="912">
        <v>59323</v>
      </c>
      <c r="BR115" s="913"/>
      <c r="BS115" s="913"/>
      <c r="BT115" s="913"/>
      <c r="BU115" s="913"/>
      <c r="BV115" s="913">
        <v>90012</v>
      </c>
      <c r="BW115" s="913"/>
      <c r="BX115" s="913"/>
      <c r="BY115" s="913"/>
      <c r="BZ115" s="913"/>
      <c r="CA115" s="913">
        <v>29881</v>
      </c>
      <c r="CB115" s="913"/>
      <c r="CC115" s="913"/>
      <c r="CD115" s="913"/>
      <c r="CE115" s="913"/>
      <c r="CF115" s="907">
        <v>0.5</v>
      </c>
      <c r="CG115" s="908"/>
      <c r="CH115" s="908"/>
      <c r="CI115" s="908"/>
      <c r="CJ115" s="908"/>
      <c r="CK115" s="935"/>
      <c r="CL115" s="936"/>
      <c r="CM115" s="909" t="s">
        <v>454</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130</v>
      </c>
      <c r="DH115" s="946"/>
      <c r="DI115" s="946"/>
      <c r="DJ115" s="946"/>
      <c r="DK115" s="947"/>
      <c r="DL115" s="948" t="s">
        <v>438</v>
      </c>
      <c r="DM115" s="946"/>
      <c r="DN115" s="946"/>
      <c r="DO115" s="946"/>
      <c r="DP115" s="947"/>
      <c r="DQ115" s="948" t="s">
        <v>130</v>
      </c>
      <c r="DR115" s="946"/>
      <c r="DS115" s="946"/>
      <c r="DT115" s="946"/>
      <c r="DU115" s="947"/>
      <c r="DV115" s="949" t="s">
        <v>438</v>
      </c>
      <c r="DW115" s="950"/>
      <c r="DX115" s="950"/>
      <c r="DY115" s="950"/>
      <c r="DZ115" s="951"/>
    </row>
    <row r="116" spans="1:130" s="224" customFormat="1" ht="26.25" customHeight="1">
      <c r="A116" s="943"/>
      <c r="B116" s="944"/>
      <c r="C116" s="952" t="s">
        <v>455</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v>97</v>
      </c>
      <c r="AB116" s="946"/>
      <c r="AC116" s="946"/>
      <c r="AD116" s="946"/>
      <c r="AE116" s="947"/>
      <c r="AF116" s="948" t="s">
        <v>130</v>
      </c>
      <c r="AG116" s="946"/>
      <c r="AH116" s="946"/>
      <c r="AI116" s="946"/>
      <c r="AJ116" s="947"/>
      <c r="AK116" s="948" t="s">
        <v>130</v>
      </c>
      <c r="AL116" s="946"/>
      <c r="AM116" s="946"/>
      <c r="AN116" s="946"/>
      <c r="AO116" s="947"/>
      <c r="AP116" s="949" t="s">
        <v>130</v>
      </c>
      <c r="AQ116" s="950"/>
      <c r="AR116" s="950"/>
      <c r="AS116" s="950"/>
      <c r="AT116" s="951"/>
      <c r="AU116" s="895"/>
      <c r="AV116" s="896"/>
      <c r="AW116" s="896"/>
      <c r="AX116" s="896"/>
      <c r="AY116" s="896"/>
      <c r="AZ116" s="954" t="s">
        <v>456</v>
      </c>
      <c r="BA116" s="955"/>
      <c r="BB116" s="955"/>
      <c r="BC116" s="955"/>
      <c r="BD116" s="955"/>
      <c r="BE116" s="955"/>
      <c r="BF116" s="955"/>
      <c r="BG116" s="955"/>
      <c r="BH116" s="955"/>
      <c r="BI116" s="955"/>
      <c r="BJ116" s="955"/>
      <c r="BK116" s="955"/>
      <c r="BL116" s="955"/>
      <c r="BM116" s="955"/>
      <c r="BN116" s="955"/>
      <c r="BO116" s="955"/>
      <c r="BP116" s="956"/>
      <c r="BQ116" s="912" t="s">
        <v>130</v>
      </c>
      <c r="BR116" s="913"/>
      <c r="BS116" s="913"/>
      <c r="BT116" s="913"/>
      <c r="BU116" s="913"/>
      <c r="BV116" s="913" t="s">
        <v>130</v>
      </c>
      <c r="BW116" s="913"/>
      <c r="BX116" s="913"/>
      <c r="BY116" s="913"/>
      <c r="BZ116" s="913"/>
      <c r="CA116" s="913" t="s">
        <v>438</v>
      </c>
      <c r="CB116" s="913"/>
      <c r="CC116" s="913"/>
      <c r="CD116" s="913"/>
      <c r="CE116" s="913"/>
      <c r="CF116" s="907" t="s">
        <v>414</v>
      </c>
      <c r="CG116" s="908"/>
      <c r="CH116" s="908"/>
      <c r="CI116" s="908"/>
      <c r="CJ116" s="908"/>
      <c r="CK116" s="935"/>
      <c r="CL116" s="936"/>
      <c r="CM116" s="909" t="s">
        <v>457</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130</v>
      </c>
      <c r="DH116" s="946"/>
      <c r="DI116" s="946"/>
      <c r="DJ116" s="946"/>
      <c r="DK116" s="947"/>
      <c r="DL116" s="948" t="s">
        <v>130</v>
      </c>
      <c r="DM116" s="946"/>
      <c r="DN116" s="946"/>
      <c r="DO116" s="946"/>
      <c r="DP116" s="947"/>
      <c r="DQ116" s="948" t="s">
        <v>130</v>
      </c>
      <c r="DR116" s="946"/>
      <c r="DS116" s="946"/>
      <c r="DT116" s="946"/>
      <c r="DU116" s="947"/>
      <c r="DV116" s="949" t="s">
        <v>438</v>
      </c>
      <c r="DW116" s="950"/>
      <c r="DX116" s="950"/>
      <c r="DY116" s="950"/>
      <c r="DZ116" s="951"/>
    </row>
    <row r="117" spans="1:130" s="224" customFormat="1" ht="26.25" customHeight="1">
      <c r="A117" s="899" t="s">
        <v>191</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458</v>
      </c>
      <c r="Z117" s="881"/>
      <c r="AA117" s="965">
        <v>1309883</v>
      </c>
      <c r="AB117" s="966"/>
      <c r="AC117" s="966"/>
      <c r="AD117" s="966"/>
      <c r="AE117" s="967"/>
      <c r="AF117" s="968">
        <v>1306464</v>
      </c>
      <c r="AG117" s="966"/>
      <c r="AH117" s="966"/>
      <c r="AI117" s="966"/>
      <c r="AJ117" s="967"/>
      <c r="AK117" s="968">
        <v>1331844</v>
      </c>
      <c r="AL117" s="966"/>
      <c r="AM117" s="966"/>
      <c r="AN117" s="966"/>
      <c r="AO117" s="967"/>
      <c r="AP117" s="969"/>
      <c r="AQ117" s="970"/>
      <c r="AR117" s="970"/>
      <c r="AS117" s="970"/>
      <c r="AT117" s="971"/>
      <c r="AU117" s="895"/>
      <c r="AV117" s="896"/>
      <c r="AW117" s="896"/>
      <c r="AX117" s="896"/>
      <c r="AY117" s="896"/>
      <c r="AZ117" s="961" t="s">
        <v>459</v>
      </c>
      <c r="BA117" s="962"/>
      <c r="BB117" s="962"/>
      <c r="BC117" s="962"/>
      <c r="BD117" s="962"/>
      <c r="BE117" s="962"/>
      <c r="BF117" s="962"/>
      <c r="BG117" s="962"/>
      <c r="BH117" s="962"/>
      <c r="BI117" s="962"/>
      <c r="BJ117" s="962"/>
      <c r="BK117" s="962"/>
      <c r="BL117" s="962"/>
      <c r="BM117" s="962"/>
      <c r="BN117" s="962"/>
      <c r="BO117" s="962"/>
      <c r="BP117" s="963"/>
      <c r="BQ117" s="912" t="s">
        <v>130</v>
      </c>
      <c r="BR117" s="913"/>
      <c r="BS117" s="913"/>
      <c r="BT117" s="913"/>
      <c r="BU117" s="913"/>
      <c r="BV117" s="913" t="s">
        <v>130</v>
      </c>
      <c r="BW117" s="913"/>
      <c r="BX117" s="913"/>
      <c r="BY117" s="913"/>
      <c r="BZ117" s="913"/>
      <c r="CA117" s="913" t="s">
        <v>130</v>
      </c>
      <c r="CB117" s="913"/>
      <c r="CC117" s="913"/>
      <c r="CD117" s="913"/>
      <c r="CE117" s="913"/>
      <c r="CF117" s="907" t="s">
        <v>130</v>
      </c>
      <c r="CG117" s="908"/>
      <c r="CH117" s="908"/>
      <c r="CI117" s="908"/>
      <c r="CJ117" s="908"/>
      <c r="CK117" s="935"/>
      <c r="CL117" s="936"/>
      <c r="CM117" s="909" t="s">
        <v>460</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130</v>
      </c>
      <c r="DH117" s="946"/>
      <c r="DI117" s="946"/>
      <c r="DJ117" s="946"/>
      <c r="DK117" s="947"/>
      <c r="DL117" s="948" t="s">
        <v>130</v>
      </c>
      <c r="DM117" s="946"/>
      <c r="DN117" s="946"/>
      <c r="DO117" s="946"/>
      <c r="DP117" s="947"/>
      <c r="DQ117" s="948" t="s">
        <v>130</v>
      </c>
      <c r="DR117" s="946"/>
      <c r="DS117" s="946"/>
      <c r="DT117" s="946"/>
      <c r="DU117" s="947"/>
      <c r="DV117" s="949" t="s">
        <v>130</v>
      </c>
      <c r="DW117" s="950"/>
      <c r="DX117" s="950"/>
      <c r="DY117" s="950"/>
      <c r="DZ117" s="951"/>
    </row>
    <row r="118" spans="1:130" s="224" customFormat="1" ht="26.25" customHeight="1">
      <c r="A118" s="899" t="s">
        <v>433</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430</v>
      </c>
      <c r="AB118" s="880"/>
      <c r="AC118" s="880"/>
      <c r="AD118" s="880"/>
      <c r="AE118" s="881"/>
      <c r="AF118" s="879" t="s">
        <v>431</v>
      </c>
      <c r="AG118" s="880"/>
      <c r="AH118" s="880"/>
      <c r="AI118" s="880"/>
      <c r="AJ118" s="881"/>
      <c r="AK118" s="879" t="s">
        <v>311</v>
      </c>
      <c r="AL118" s="880"/>
      <c r="AM118" s="880"/>
      <c r="AN118" s="880"/>
      <c r="AO118" s="881"/>
      <c r="AP118" s="957" t="s">
        <v>432</v>
      </c>
      <c r="AQ118" s="958"/>
      <c r="AR118" s="958"/>
      <c r="AS118" s="958"/>
      <c r="AT118" s="959"/>
      <c r="AU118" s="895"/>
      <c r="AV118" s="896"/>
      <c r="AW118" s="896"/>
      <c r="AX118" s="896"/>
      <c r="AY118" s="896"/>
      <c r="AZ118" s="960" t="s">
        <v>461</v>
      </c>
      <c r="BA118" s="952"/>
      <c r="BB118" s="952"/>
      <c r="BC118" s="952"/>
      <c r="BD118" s="952"/>
      <c r="BE118" s="952"/>
      <c r="BF118" s="952"/>
      <c r="BG118" s="952"/>
      <c r="BH118" s="952"/>
      <c r="BI118" s="952"/>
      <c r="BJ118" s="952"/>
      <c r="BK118" s="952"/>
      <c r="BL118" s="952"/>
      <c r="BM118" s="952"/>
      <c r="BN118" s="952"/>
      <c r="BO118" s="952"/>
      <c r="BP118" s="953"/>
      <c r="BQ118" s="986" t="s">
        <v>414</v>
      </c>
      <c r="BR118" s="987"/>
      <c r="BS118" s="987"/>
      <c r="BT118" s="987"/>
      <c r="BU118" s="987"/>
      <c r="BV118" s="987" t="s">
        <v>130</v>
      </c>
      <c r="BW118" s="987"/>
      <c r="BX118" s="987"/>
      <c r="BY118" s="987"/>
      <c r="BZ118" s="987"/>
      <c r="CA118" s="987" t="s">
        <v>130</v>
      </c>
      <c r="CB118" s="987"/>
      <c r="CC118" s="987"/>
      <c r="CD118" s="987"/>
      <c r="CE118" s="987"/>
      <c r="CF118" s="907" t="s">
        <v>414</v>
      </c>
      <c r="CG118" s="908"/>
      <c r="CH118" s="908"/>
      <c r="CI118" s="908"/>
      <c r="CJ118" s="908"/>
      <c r="CK118" s="935"/>
      <c r="CL118" s="936"/>
      <c r="CM118" s="909" t="s">
        <v>462</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130</v>
      </c>
      <c r="DH118" s="946"/>
      <c r="DI118" s="946"/>
      <c r="DJ118" s="946"/>
      <c r="DK118" s="947"/>
      <c r="DL118" s="948" t="s">
        <v>130</v>
      </c>
      <c r="DM118" s="946"/>
      <c r="DN118" s="946"/>
      <c r="DO118" s="946"/>
      <c r="DP118" s="947"/>
      <c r="DQ118" s="948" t="s">
        <v>130</v>
      </c>
      <c r="DR118" s="946"/>
      <c r="DS118" s="946"/>
      <c r="DT118" s="946"/>
      <c r="DU118" s="947"/>
      <c r="DV118" s="949" t="s">
        <v>130</v>
      </c>
      <c r="DW118" s="950"/>
      <c r="DX118" s="950"/>
      <c r="DY118" s="950"/>
      <c r="DZ118" s="951"/>
    </row>
    <row r="119" spans="1:130" s="224" customFormat="1" ht="26.25" customHeight="1">
      <c r="A119" s="1043" t="s">
        <v>436</v>
      </c>
      <c r="B119" s="934"/>
      <c r="C119" s="916" t="s">
        <v>437</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130</v>
      </c>
      <c r="AB119" s="887"/>
      <c r="AC119" s="887"/>
      <c r="AD119" s="887"/>
      <c r="AE119" s="888"/>
      <c r="AF119" s="889" t="s">
        <v>130</v>
      </c>
      <c r="AG119" s="887"/>
      <c r="AH119" s="887"/>
      <c r="AI119" s="887"/>
      <c r="AJ119" s="888"/>
      <c r="AK119" s="889" t="s">
        <v>130</v>
      </c>
      <c r="AL119" s="887"/>
      <c r="AM119" s="887"/>
      <c r="AN119" s="887"/>
      <c r="AO119" s="888"/>
      <c r="AP119" s="890" t="s">
        <v>130</v>
      </c>
      <c r="AQ119" s="891"/>
      <c r="AR119" s="891"/>
      <c r="AS119" s="891"/>
      <c r="AT119" s="892"/>
      <c r="AU119" s="897"/>
      <c r="AV119" s="898"/>
      <c r="AW119" s="898"/>
      <c r="AX119" s="898"/>
      <c r="AY119" s="898"/>
      <c r="AZ119" s="247" t="s">
        <v>191</v>
      </c>
      <c r="BA119" s="247"/>
      <c r="BB119" s="247"/>
      <c r="BC119" s="247"/>
      <c r="BD119" s="247"/>
      <c r="BE119" s="247"/>
      <c r="BF119" s="247"/>
      <c r="BG119" s="247"/>
      <c r="BH119" s="247"/>
      <c r="BI119" s="247"/>
      <c r="BJ119" s="247"/>
      <c r="BK119" s="247"/>
      <c r="BL119" s="247"/>
      <c r="BM119" s="247"/>
      <c r="BN119" s="247"/>
      <c r="BO119" s="964" t="s">
        <v>463</v>
      </c>
      <c r="BP119" s="992"/>
      <c r="BQ119" s="986">
        <v>17214720</v>
      </c>
      <c r="BR119" s="987"/>
      <c r="BS119" s="987"/>
      <c r="BT119" s="987"/>
      <c r="BU119" s="987"/>
      <c r="BV119" s="987">
        <v>16570417</v>
      </c>
      <c r="BW119" s="987"/>
      <c r="BX119" s="987"/>
      <c r="BY119" s="987"/>
      <c r="BZ119" s="987"/>
      <c r="CA119" s="987">
        <v>16125305</v>
      </c>
      <c r="CB119" s="987"/>
      <c r="CC119" s="987"/>
      <c r="CD119" s="987"/>
      <c r="CE119" s="987"/>
      <c r="CF119" s="988"/>
      <c r="CG119" s="989"/>
      <c r="CH119" s="989"/>
      <c r="CI119" s="989"/>
      <c r="CJ119" s="990"/>
      <c r="CK119" s="937"/>
      <c r="CL119" s="938"/>
      <c r="CM119" s="960" t="s">
        <v>464</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t="s">
        <v>130</v>
      </c>
      <c r="DH119" s="973"/>
      <c r="DI119" s="973"/>
      <c r="DJ119" s="973"/>
      <c r="DK119" s="974"/>
      <c r="DL119" s="972" t="s">
        <v>130</v>
      </c>
      <c r="DM119" s="973"/>
      <c r="DN119" s="973"/>
      <c r="DO119" s="973"/>
      <c r="DP119" s="974"/>
      <c r="DQ119" s="972" t="s">
        <v>130</v>
      </c>
      <c r="DR119" s="973"/>
      <c r="DS119" s="973"/>
      <c r="DT119" s="973"/>
      <c r="DU119" s="974"/>
      <c r="DV119" s="975" t="s">
        <v>130</v>
      </c>
      <c r="DW119" s="976"/>
      <c r="DX119" s="976"/>
      <c r="DY119" s="976"/>
      <c r="DZ119" s="977"/>
    </row>
    <row r="120" spans="1:130" s="224" customFormat="1" ht="26.25" customHeight="1">
      <c r="A120" s="1044"/>
      <c r="B120" s="936"/>
      <c r="C120" s="909" t="s">
        <v>441</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130</v>
      </c>
      <c r="AB120" s="946"/>
      <c r="AC120" s="946"/>
      <c r="AD120" s="946"/>
      <c r="AE120" s="947"/>
      <c r="AF120" s="948" t="s">
        <v>130</v>
      </c>
      <c r="AG120" s="946"/>
      <c r="AH120" s="946"/>
      <c r="AI120" s="946"/>
      <c r="AJ120" s="947"/>
      <c r="AK120" s="948" t="s">
        <v>130</v>
      </c>
      <c r="AL120" s="946"/>
      <c r="AM120" s="946"/>
      <c r="AN120" s="946"/>
      <c r="AO120" s="947"/>
      <c r="AP120" s="949" t="s">
        <v>130</v>
      </c>
      <c r="AQ120" s="950"/>
      <c r="AR120" s="950"/>
      <c r="AS120" s="950"/>
      <c r="AT120" s="951"/>
      <c r="AU120" s="978" t="s">
        <v>465</v>
      </c>
      <c r="AV120" s="979"/>
      <c r="AW120" s="979"/>
      <c r="AX120" s="979"/>
      <c r="AY120" s="980"/>
      <c r="AZ120" s="916" t="s">
        <v>466</v>
      </c>
      <c r="BA120" s="884"/>
      <c r="BB120" s="884"/>
      <c r="BC120" s="884"/>
      <c r="BD120" s="884"/>
      <c r="BE120" s="884"/>
      <c r="BF120" s="884"/>
      <c r="BG120" s="884"/>
      <c r="BH120" s="884"/>
      <c r="BI120" s="884"/>
      <c r="BJ120" s="884"/>
      <c r="BK120" s="884"/>
      <c r="BL120" s="884"/>
      <c r="BM120" s="884"/>
      <c r="BN120" s="884"/>
      <c r="BO120" s="884"/>
      <c r="BP120" s="885"/>
      <c r="BQ120" s="917">
        <v>5348071</v>
      </c>
      <c r="BR120" s="918"/>
      <c r="BS120" s="918"/>
      <c r="BT120" s="918"/>
      <c r="BU120" s="918"/>
      <c r="BV120" s="918">
        <v>6858875</v>
      </c>
      <c r="BW120" s="918"/>
      <c r="BX120" s="918"/>
      <c r="BY120" s="918"/>
      <c r="BZ120" s="918"/>
      <c r="CA120" s="918">
        <v>7440041</v>
      </c>
      <c r="CB120" s="918"/>
      <c r="CC120" s="918"/>
      <c r="CD120" s="918"/>
      <c r="CE120" s="918"/>
      <c r="CF120" s="931">
        <v>134.80000000000001</v>
      </c>
      <c r="CG120" s="932"/>
      <c r="CH120" s="932"/>
      <c r="CI120" s="932"/>
      <c r="CJ120" s="932"/>
      <c r="CK120" s="993" t="s">
        <v>467</v>
      </c>
      <c r="CL120" s="994"/>
      <c r="CM120" s="994"/>
      <c r="CN120" s="994"/>
      <c r="CO120" s="995"/>
      <c r="CP120" s="1001" t="s">
        <v>411</v>
      </c>
      <c r="CQ120" s="1002"/>
      <c r="CR120" s="1002"/>
      <c r="CS120" s="1002"/>
      <c r="CT120" s="1002"/>
      <c r="CU120" s="1002"/>
      <c r="CV120" s="1002"/>
      <c r="CW120" s="1002"/>
      <c r="CX120" s="1002"/>
      <c r="CY120" s="1002"/>
      <c r="CZ120" s="1002"/>
      <c r="DA120" s="1002"/>
      <c r="DB120" s="1002"/>
      <c r="DC120" s="1002"/>
      <c r="DD120" s="1002"/>
      <c r="DE120" s="1002"/>
      <c r="DF120" s="1003"/>
      <c r="DG120" s="917">
        <v>2961956</v>
      </c>
      <c r="DH120" s="918"/>
      <c r="DI120" s="918"/>
      <c r="DJ120" s="918"/>
      <c r="DK120" s="918"/>
      <c r="DL120" s="918">
        <v>2665615</v>
      </c>
      <c r="DM120" s="918"/>
      <c r="DN120" s="918"/>
      <c r="DO120" s="918"/>
      <c r="DP120" s="918"/>
      <c r="DQ120" s="918">
        <v>2296353</v>
      </c>
      <c r="DR120" s="918"/>
      <c r="DS120" s="918"/>
      <c r="DT120" s="918"/>
      <c r="DU120" s="918"/>
      <c r="DV120" s="919">
        <v>41.6</v>
      </c>
      <c r="DW120" s="919"/>
      <c r="DX120" s="919"/>
      <c r="DY120" s="919"/>
      <c r="DZ120" s="920"/>
    </row>
    <row r="121" spans="1:130" s="224" customFormat="1" ht="26.25" customHeight="1">
      <c r="A121" s="1044"/>
      <c r="B121" s="936"/>
      <c r="C121" s="961" t="s">
        <v>468</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130</v>
      </c>
      <c r="AB121" s="946"/>
      <c r="AC121" s="946"/>
      <c r="AD121" s="946"/>
      <c r="AE121" s="947"/>
      <c r="AF121" s="948" t="s">
        <v>414</v>
      </c>
      <c r="AG121" s="946"/>
      <c r="AH121" s="946"/>
      <c r="AI121" s="946"/>
      <c r="AJ121" s="947"/>
      <c r="AK121" s="948" t="s">
        <v>130</v>
      </c>
      <c r="AL121" s="946"/>
      <c r="AM121" s="946"/>
      <c r="AN121" s="946"/>
      <c r="AO121" s="947"/>
      <c r="AP121" s="949" t="s">
        <v>130</v>
      </c>
      <c r="AQ121" s="950"/>
      <c r="AR121" s="950"/>
      <c r="AS121" s="950"/>
      <c r="AT121" s="951"/>
      <c r="AU121" s="981"/>
      <c r="AV121" s="982"/>
      <c r="AW121" s="982"/>
      <c r="AX121" s="982"/>
      <c r="AY121" s="983"/>
      <c r="AZ121" s="909" t="s">
        <v>469</v>
      </c>
      <c r="BA121" s="910"/>
      <c r="BB121" s="910"/>
      <c r="BC121" s="910"/>
      <c r="BD121" s="910"/>
      <c r="BE121" s="910"/>
      <c r="BF121" s="910"/>
      <c r="BG121" s="910"/>
      <c r="BH121" s="910"/>
      <c r="BI121" s="910"/>
      <c r="BJ121" s="910"/>
      <c r="BK121" s="910"/>
      <c r="BL121" s="910"/>
      <c r="BM121" s="910"/>
      <c r="BN121" s="910"/>
      <c r="BO121" s="910"/>
      <c r="BP121" s="911"/>
      <c r="BQ121" s="912">
        <v>662401</v>
      </c>
      <c r="BR121" s="913"/>
      <c r="BS121" s="913"/>
      <c r="BT121" s="913"/>
      <c r="BU121" s="913"/>
      <c r="BV121" s="913">
        <v>618212</v>
      </c>
      <c r="BW121" s="913"/>
      <c r="BX121" s="913"/>
      <c r="BY121" s="913"/>
      <c r="BZ121" s="913"/>
      <c r="CA121" s="913">
        <v>599738</v>
      </c>
      <c r="CB121" s="913"/>
      <c r="CC121" s="913"/>
      <c r="CD121" s="913"/>
      <c r="CE121" s="913"/>
      <c r="CF121" s="907">
        <v>10.9</v>
      </c>
      <c r="CG121" s="908"/>
      <c r="CH121" s="908"/>
      <c r="CI121" s="908"/>
      <c r="CJ121" s="908"/>
      <c r="CK121" s="996"/>
      <c r="CL121" s="997"/>
      <c r="CM121" s="997"/>
      <c r="CN121" s="997"/>
      <c r="CO121" s="998"/>
      <c r="CP121" s="1006" t="s">
        <v>410</v>
      </c>
      <c r="CQ121" s="1007"/>
      <c r="CR121" s="1007"/>
      <c r="CS121" s="1007"/>
      <c r="CT121" s="1007"/>
      <c r="CU121" s="1007"/>
      <c r="CV121" s="1007"/>
      <c r="CW121" s="1007"/>
      <c r="CX121" s="1007"/>
      <c r="CY121" s="1007"/>
      <c r="CZ121" s="1007"/>
      <c r="DA121" s="1007"/>
      <c r="DB121" s="1007"/>
      <c r="DC121" s="1007"/>
      <c r="DD121" s="1007"/>
      <c r="DE121" s="1007"/>
      <c r="DF121" s="1008"/>
      <c r="DG121" s="912">
        <v>235144</v>
      </c>
      <c r="DH121" s="913"/>
      <c r="DI121" s="913"/>
      <c r="DJ121" s="913"/>
      <c r="DK121" s="913"/>
      <c r="DL121" s="913">
        <v>237454</v>
      </c>
      <c r="DM121" s="913"/>
      <c r="DN121" s="913"/>
      <c r="DO121" s="913"/>
      <c r="DP121" s="913"/>
      <c r="DQ121" s="913">
        <v>224114</v>
      </c>
      <c r="DR121" s="913"/>
      <c r="DS121" s="913"/>
      <c r="DT121" s="913"/>
      <c r="DU121" s="913"/>
      <c r="DV121" s="914">
        <v>4.0999999999999996</v>
      </c>
      <c r="DW121" s="914"/>
      <c r="DX121" s="914"/>
      <c r="DY121" s="914"/>
      <c r="DZ121" s="915"/>
    </row>
    <row r="122" spans="1:130" s="224" customFormat="1" ht="26.25" customHeight="1">
      <c r="A122" s="1044"/>
      <c r="B122" s="936"/>
      <c r="C122" s="909" t="s">
        <v>451</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v>1494</v>
      </c>
      <c r="AB122" s="946"/>
      <c r="AC122" s="946"/>
      <c r="AD122" s="946"/>
      <c r="AE122" s="947"/>
      <c r="AF122" s="948">
        <v>1495</v>
      </c>
      <c r="AG122" s="946"/>
      <c r="AH122" s="946"/>
      <c r="AI122" s="946"/>
      <c r="AJ122" s="947"/>
      <c r="AK122" s="948">
        <v>1496</v>
      </c>
      <c r="AL122" s="946"/>
      <c r="AM122" s="946"/>
      <c r="AN122" s="946"/>
      <c r="AO122" s="947"/>
      <c r="AP122" s="949">
        <v>0</v>
      </c>
      <c r="AQ122" s="950"/>
      <c r="AR122" s="950"/>
      <c r="AS122" s="950"/>
      <c r="AT122" s="951"/>
      <c r="AU122" s="981"/>
      <c r="AV122" s="982"/>
      <c r="AW122" s="982"/>
      <c r="AX122" s="982"/>
      <c r="AY122" s="983"/>
      <c r="AZ122" s="960" t="s">
        <v>470</v>
      </c>
      <c r="BA122" s="952"/>
      <c r="BB122" s="952"/>
      <c r="BC122" s="952"/>
      <c r="BD122" s="952"/>
      <c r="BE122" s="952"/>
      <c r="BF122" s="952"/>
      <c r="BG122" s="952"/>
      <c r="BH122" s="952"/>
      <c r="BI122" s="952"/>
      <c r="BJ122" s="952"/>
      <c r="BK122" s="952"/>
      <c r="BL122" s="952"/>
      <c r="BM122" s="952"/>
      <c r="BN122" s="952"/>
      <c r="BO122" s="952"/>
      <c r="BP122" s="953"/>
      <c r="BQ122" s="986">
        <v>9704465</v>
      </c>
      <c r="BR122" s="987"/>
      <c r="BS122" s="987"/>
      <c r="BT122" s="987"/>
      <c r="BU122" s="987"/>
      <c r="BV122" s="987">
        <v>9745578</v>
      </c>
      <c r="BW122" s="987"/>
      <c r="BX122" s="987"/>
      <c r="BY122" s="987"/>
      <c r="BZ122" s="987"/>
      <c r="CA122" s="987">
        <v>9772460</v>
      </c>
      <c r="CB122" s="987"/>
      <c r="CC122" s="987"/>
      <c r="CD122" s="987"/>
      <c r="CE122" s="987"/>
      <c r="CF122" s="1004">
        <v>177</v>
      </c>
      <c r="CG122" s="1005"/>
      <c r="CH122" s="1005"/>
      <c r="CI122" s="1005"/>
      <c r="CJ122" s="1005"/>
      <c r="CK122" s="996"/>
      <c r="CL122" s="997"/>
      <c r="CM122" s="997"/>
      <c r="CN122" s="997"/>
      <c r="CO122" s="998"/>
      <c r="CP122" s="1006" t="s">
        <v>408</v>
      </c>
      <c r="CQ122" s="1007"/>
      <c r="CR122" s="1007"/>
      <c r="CS122" s="1007"/>
      <c r="CT122" s="1007"/>
      <c r="CU122" s="1007"/>
      <c r="CV122" s="1007"/>
      <c r="CW122" s="1007"/>
      <c r="CX122" s="1007"/>
      <c r="CY122" s="1007"/>
      <c r="CZ122" s="1007"/>
      <c r="DA122" s="1007"/>
      <c r="DB122" s="1007"/>
      <c r="DC122" s="1007"/>
      <c r="DD122" s="1007"/>
      <c r="DE122" s="1007"/>
      <c r="DF122" s="1008"/>
      <c r="DG122" s="912">
        <v>1919</v>
      </c>
      <c r="DH122" s="913"/>
      <c r="DI122" s="913"/>
      <c r="DJ122" s="913"/>
      <c r="DK122" s="913"/>
      <c r="DL122" s="913">
        <v>1894</v>
      </c>
      <c r="DM122" s="913"/>
      <c r="DN122" s="913"/>
      <c r="DO122" s="913"/>
      <c r="DP122" s="913"/>
      <c r="DQ122" s="913">
        <v>1783</v>
      </c>
      <c r="DR122" s="913"/>
      <c r="DS122" s="913"/>
      <c r="DT122" s="913"/>
      <c r="DU122" s="913"/>
      <c r="DV122" s="914">
        <v>0</v>
      </c>
      <c r="DW122" s="914"/>
      <c r="DX122" s="914"/>
      <c r="DY122" s="914"/>
      <c r="DZ122" s="915"/>
    </row>
    <row r="123" spans="1:130" s="224" customFormat="1" ht="26.25" customHeight="1">
      <c r="A123" s="1044"/>
      <c r="B123" s="936"/>
      <c r="C123" s="909" t="s">
        <v>457</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130</v>
      </c>
      <c r="AB123" s="946"/>
      <c r="AC123" s="946"/>
      <c r="AD123" s="946"/>
      <c r="AE123" s="947"/>
      <c r="AF123" s="948" t="s">
        <v>414</v>
      </c>
      <c r="AG123" s="946"/>
      <c r="AH123" s="946"/>
      <c r="AI123" s="946"/>
      <c r="AJ123" s="947"/>
      <c r="AK123" s="948" t="s">
        <v>130</v>
      </c>
      <c r="AL123" s="946"/>
      <c r="AM123" s="946"/>
      <c r="AN123" s="946"/>
      <c r="AO123" s="947"/>
      <c r="AP123" s="949" t="s">
        <v>414</v>
      </c>
      <c r="AQ123" s="950"/>
      <c r="AR123" s="950"/>
      <c r="AS123" s="950"/>
      <c r="AT123" s="951"/>
      <c r="AU123" s="984"/>
      <c r="AV123" s="985"/>
      <c r="AW123" s="985"/>
      <c r="AX123" s="985"/>
      <c r="AY123" s="985"/>
      <c r="AZ123" s="247" t="s">
        <v>191</v>
      </c>
      <c r="BA123" s="247"/>
      <c r="BB123" s="247"/>
      <c r="BC123" s="247"/>
      <c r="BD123" s="247"/>
      <c r="BE123" s="247"/>
      <c r="BF123" s="247"/>
      <c r="BG123" s="247"/>
      <c r="BH123" s="247"/>
      <c r="BI123" s="247"/>
      <c r="BJ123" s="247"/>
      <c r="BK123" s="247"/>
      <c r="BL123" s="247"/>
      <c r="BM123" s="247"/>
      <c r="BN123" s="247"/>
      <c r="BO123" s="964" t="s">
        <v>471</v>
      </c>
      <c r="BP123" s="992"/>
      <c r="BQ123" s="1050">
        <v>15714937</v>
      </c>
      <c r="BR123" s="1051"/>
      <c r="BS123" s="1051"/>
      <c r="BT123" s="1051"/>
      <c r="BU123" s="1051"/>
      <c r="BV123" s="1051">
        <v>17222665</v>
      </c>
      <c r="BW123" s="1051"/>
      <c r="BX123" s="1051"/>
      <c r="BY123" s="1051"/>
      <c r="BZ123" s="1051"/>
      <c r="CA123" s="1051">
        <v>17812239</v>
      </c>
      <c r="CB123" s="1051"/>
      <c r="CC123" s="1051"/>
      <c r="CD123" s="1051"/>
      <c r="CE123" s="1051"/>
      <c r="CF123" s="988"/>
      <c r="CG123" s="989"/>
      <c r="CH123" s="989"/>
      <c r="CI123" s="989"/>
      <c r="CJ123" s="990"/>
      <c r="CK123" s="996"/>
      <c r="CL123" s="997"/>
      <c r="CM123" s="997"/>
      <c r="CN123" s="997"/>
      <c r="CO123" s="998"/>
      <c r="CP123" s="1006" t="s">
        <v>406</v>
      </c>
      <c r="CQ123" s="1007"/>
      <c r="CR123" s="1007"/>
      <c r="CS123" s="1007"/>
      <c r="CT123" s="1007"/>
      <c r="CU123" s="1007"/>
      <c r="CV123" s="1007"/>
      <c r="CW123" s="1007"/>
      <c r="CX123" s="1007"/>
      <c r="CY123" s="1007"/>
      <c r="CZ123" s="1007"/>
      <c r="DA123" s="1007"/>
      <c r="DB123" s="1007"/>
      <c r="DC123" s="1007"/>
      <c r="DD123" s="1007"/>
      <c r="DE123" s="1007"/>
      <c r="DF123" s="1008"/>
      <c r="DG123" s="945" t="s">
        <v>130</v>
      </c>
      <c r="DH123" s="946"/>
      <c r="DI123" s="946"/>
      <c r="DJ123" s="946"/>
      <c r="DK123" s="947"/>
      <c r="DL123" s="948" t="s">
        <v>130</v>
      </c>
      <c r="DM123" s="946"/>
      <c r="DN123" s="946"/>
      <c r="DO123" s="946"/>
      <c r="DP123" s="947"/>
      <c r="DQ123" s="948" t="s">
        <v>130</v>
      </c>
      <c r="DR123" s="946"/>
      <c r="DS123" s="946"/>
      <c r="DT123" s="946"/>
      <c r="DU123" s="947"/>
      <c r="DV123" s="949" t="s">
        <v>130</v>
      </c>
      <c r="DW123" s="950"/>
      <c r="DX123" s="950"/>
      <c r="DY123" s="950"/>
      <c r="DZ123" s="951"/>
    </row>
    <row r="124" spans="1:130" s="224" customFormat="1" ht="26.25" customHeight="1" thickBot="1">
      <c r="A124" s="1044"/>
      <c r="B124" s="936"/>
      <c r="C124" s="909" t="s">
        <v>460</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130</v>
      </c>
      <c r="AB124" s="946"/>
      <c r="AC124" s="946"/>
      <c r="AD124" s="946"/>
      <c r="AE124" s="947"/>
      <c r="AF124" s="948" t="s">
        <v>130</v>
      </c>
      <c r="AG124" s="946"/>
      <c r="AH124" s="946"/>
      <c r="AI124" s="946"/>
      <c r="AJ124" s="947"/>
      <c r="AK124" s="948" t="s">
        <v>130</v>
      </c>
      <c r="AL124" s="946"/>
      <c r="AM124" s="946"/>
      <c r="AN124" s="946"/>
      <c r="AO124" s="947"/>
      <c r="AP124" s="949" t="s">
        <v>130</v>
      </c>
      <c r="AQ124" s="950"/>
      <c r="AR124" s="950"/>
      <c r="AS124" s="950"/>
      <c r="AT124" s="951"/>
      <c r="AU124" s="1046" t="s">
        <v>472</v>
      </c>
      <c r="AV124" s="1047"/>
      <c r="AW124" s="1047"/>
      <c r="AX124" s="1047"/>
      <c r="AY124" s="1047"/>
      <c r="AZ124" s="1047"/>
      <c r="BA124" s="1047"/>
      <c r="BB124" s="1047"/>
      <c r="BC124" s="1047"/>
      <c r="BD124" s="1047"/>
      <c r="BE124" s="1047"/>
      <c r="BF124" s="1047"/>
      <c r="BG124" s="1047"/>
      <c r="BH124" s="1047"/>
      <c r="BI124" s="1047"/>
      <c r="BJ124" s="1047"/>
      <c r="BK124" s="1047"/>
      <c r="BL124" s="1047"/>
      <c r="BM124" s="1047"/>
      <c r="BN124" s="1047"/>
      <c r="BO124" s="1047"/>
      <c r="BP124" s="1048"/>
      <c r="BQ124" s="1049">
        <v>27.7</v>
      </c>
      <c r="BR124" s="1014"/>
      <c r="BS124" s="1014"/>
      <c r="BT124" s="1014"/>
      <c r="BU124" s="1014"/>
      <c r="BV124" s="1014" t="s">
        <v>130</v>
      </c>
      <c r="BW124" s="1014"/>
      <c r="BX124" s="1014"/>
      <c r="BY124" s="1014"/>
      <c r="BZ124" s="1014"/>
      <c r="CA124" s="1014" t="s">
        <v>130</v>
      </c>
      <c r="CB124" s="1014"/>
      <c r="CC124" s="1014"/>
      <c r="CD124" s="1014"/>
      <c r="CE124" s="1014"/>
      <c r="CF124" s="1015"/>
      <c r="CG124" s="1016"/>
      <c r="CH124" s="1016"/>
      <c r="CI124" s="1016"/>
      <c r="CJ124" s="1017"/>
      <c r="CK124" s="999"/>
      <c r="CL124" s="999"/>
      <c r="CM124" s="999"/>
      <c r="CN124" s="999"/>
      <c r="CO124" s="1000"/>
      <c r="CP124" s="1006" t="s">
        <v>473</v>
      </c>
      <c r="CQ124" s="1007"/>
      <c r="CR124" s="1007"/>
      <c r="CS124" s="1007"/>
      <c r="CT124" s="1007"/>
      <c r="CU124" s="1007"/>
      <c r="CV124" s="1007"/>
      <c r="CW124" s="1007"/>
      <c r="CX124" s="1007"/>
      <c r="CY124" s="1007"/>
      <c r="CZ124" s="1007"/>
      <c r="DA124" s="1007"/>
      <c r="DB124" s="1007"/>
      <c r="DC124" s="1007"/>
      <c r="DD124" s="1007"/>
      <c r="DE124" s="1007"/>
      <c r="DF124" s="1008"/>
      <c r="DG124" s="991" t="s">
        <v>474</v>
      </c>
      <c r="DH124" s="973"/>
      <c r="DI124" s="973"/>
      <c r="DJ124" s="973"/>
      <c r="DK124" s="974"/>
      <c r="DL124" s="972" t="s">
        <v>130</v>
      </c>
      <c r="DM124" s="973"/>
      <c r="DN124" s="973"/>
      <c r="DO124" s="973"/>
      <c r="DP124" s="974"/>
      <c r="DQ124" s="972" t="s">
        <v>475</v>
      </c>
      <c r="DR124" s="973"/>
      <c r="DS124" s="973"/>
      <c r="DT124" s="973"/>
      <c r="DU124" s="974"/>
      <c r="DV124" s="975" t="s">
        <v>476</v>
      </c>
      <c r="DW124" s="976"/>
      <c r="DX124" s="976"/>
      <c r="DY124" s="976"/>
      <c r="DZ124" s="977"/>
    </row>
    <row r="125" spans="1:130" s="224" customFormat="1" ht="26.25" customHeight="1">
      <c r="A125" s="1044"/>
      <c r="B125" s="936"/>
      <c r="C125" s="909" t="s">
        <v>462</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474</v>
      </c>
      <c r="AB125" s="946"/>
      <c r="AC125" s="946"/>
      <c r="AD125" s="946"/>
      <c r="AE125" s="947"/>
      <c r="AF125" s="948" t="s">
        <v>130</v>
      </c>
      <c r="AG125" s="946"/>
      <c r="AH125" s="946"/>
      <c r="AI125" s="946"/>
      <c r="AJ125" s="947"/>
      <c r="AK125" s="948" t="s">
        <v>474</v>
      </c>
      <c r="AL125" s="946"/>
      <c r="AM125" s="946"/>
      <c r="AN125" s="946"/>
      <c r="AO125" s="947"/>
      <c r="AP125" s="949" t="s">
        <v>130</v>
      </c>
      <c r="AQ125" s="950"/>
      <c r="AR125" s="950"/>
      <c r="AS125" s="950"/>
      <c r="AT125" s="951"/>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477</v>
      </c>
      <c r="CL125" s="994"/>
      <c r="CM125" s="994"/>
      <c r="CN125" s="994"/>
      <c r="CO125" s="995"/>
      <c r="CP125" s="916" t="s">
        <v>478</v>
      </c>
      <c r="CQ125" s="884"/>
      <c r="CR125" s="884"/>
      <c r="CS125" s="884"/>
      <c r="CT125" s="884"/>
      <c r="CU125" s="884"/>
      <c r="CV125" s="884"/>
      <c r="CW125" s="884"/>
      <c r="CX125" s="884"/>
      <c r="CY125" s="884"/>
      <c r="CZ125" s="884"/>
      <c r="DA125" s="884"/>
      <c r="DB125" s="884"/>
      <c r="DC125" s="884"/>
      <c r="DD125" s="884"/>
      <c r="DE125" s="884"/>
      <c r="DF125" s="885"/>
      <c r="DG125" s="917" t="s">
        <v>130</v>
      </c>
      <c r="DH125" s="918"/>
      <c r="DI125" s="918"/>
      <c r="DJ125" s="918"/>
      <c r="DK125" s="918"/>
      <c r="DL125" s="918" t="s">
        <v>130</v>
      </c>
      <c r="DM125" s="918"/>
      <c r="DN125" s="918"/>
      <c r="DO125" s="918"/>
      <c r="DP125" s="918"/>
      <c r="DQ125" s="918" t="s">
        <v>130</v>
      </c>
      <c r="DR125" s="918"/>
      <c r="DS125" s="918"/>
      <c r="DT125" s="918"/>
      <c r="DU125" s="918"/>
      <c r="DV125" s="919" t="s">
        <v>476</v>
      </c>
      <c r="DW125" s="919"/>
      <c r="DX125" s="919"/>
      <c r="DY125" s="919"/>
      <c r="DZ125" s="920"/>
    </row>
    <row r="126" spans="1:130" s="224" customFormat="1" ht="26.25" customHeight="1" thickBot="1">
      <c r="A126" s="1044"/>
      <c r="B126" s="936"/>
      <c r="C126" s="909" t="s">
        <v>464</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t="s">
        <v>130</v>
      </c>
      <c r="AB126" s="946"/>
      <c r="AC126" s="946"/>
      <c r="AD126" s="946"/>
      <c r="AE126" s="947"/>
      <c r="AF126" s="948" t="s">
        <v>476</v>
      </c>
      <c r="AG126" s="946"/>
      <c r="AH126" s="946"/>
      <c r="AI126" s="946"/>
      <c r="AJ126" s="947"/>
      <c r="AK126" s="948" t="s">
        <v>474</v>
      </c>
      <c r="AL126" s="946"/>
      <c r="AM126" s="946"/>
      <c r="AN126" s="946"/>
      <c r="AO126" s="947"/>
      <c r="AP126" s="949" t="s">
        <v>130</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479</v>
      </c>
      <c r="CQ126" s="910"/>
      <c r="CR126" s="910"/>
      <c r="CS126" s="910"/>
      <c r="CT126" s="910"/>
      <c r="CU126" s="910"/>
      <c r="CV126" s="910"/>
      <c r="CW126" s="910"/>
      <c r="CX126" s="910"/>
      <c r="CY126" s="910"/>
      <c r="CZ126" s="910"/>
      <c r="DA126" s="910"/>
      <c r="DB126" s="910"/>
      <c r="DC126" s="910"/>
      <c r="DD126" s="910"/>
      <c r="DE126" s="910"/>
      <c r="DF126" s="911"/>
      <c r="DG126" s="912" t="s">
        <v>130</v>
      </c>
      <c r="DH126" s="913"/>
      <c r="DI126" s="913"/>
      <c r="DJ126" s="913"/>
      <c r="DK126" s="913"/>
      <c r="DL126" s="913" t="s">
        <v>130</v>
      </c>
      <c r="DM126" s="913"/>
      <c r="DN126" s="913"/>
      <c r="DO126" s="913"/>
      <c r="DP126" s="913"/>
      <c r="DQ126" s="913" t="s">
        <v>474</v>
      </c>
      <c r="DR126" s="913"/>
      <c r="DS126" s="913"/>
      <c r="DT126" s="913"/>
      <c r="DU126" s="913"/>
      <c r="DV126" s="914" t="s">
        <v>474</v>
      </c>
      <c r="DW126" s="914"/>
      <c r="DX126" s="914"/>
      <c r="DY126" s="914"/>
      <c r="DZ126" s="915"/>
    </row>
    <row r="127" spans="1:130" s="224" customFormat="1" ht="26.25" customHeight="1">
      <c r="A127" s="1045"/>
      <c r="B127" s="938"/>
      <c r="C127" s="960" t="s">
        <v>480</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t="s">
        <v>474</v>
      </c>
      <c r="AB127" s="946"/>
      <c r="AC127" s="946"/>
      <c r="AD127" s="946"/>
      <c r="AE127" s="947"/>
      <c r="AF127" s="948" t="s">
        <v>130</v>
      </c>
      <c r="AG127" s="946"/>
      <c r="AH127" s="946"/>
      <c r="AI127" s="946"/>
      <c r="AJ127" s="947"/>
      <c r="AK127" s="948" t="s">
        <v>476</v>
      </c>
      <c r="AL127" s="946"/>
      <c r="AM127" s="946"/>
      <c r="AN127" s="946"/>
      <c r="AO127" s="947"/>
      <c r="AP127" s="949" t="s">
        <v>474</v>
      </c>
      <c r="AQ127" s="950"/>
      <c r="AR127" s="950"/>
      <c r="AS127" s="950"/>
      <c r="AT127" s="951"/>
      <c r="AU127" s="226"/>
      <c r="AV127" s="226"/>
      <c r="AW127" s="226"/>
      <c r="AX127" s="1018" t="s">
        <v>481</v>
      </c>
      <c r="AY127" s="1019"/>
      <c r="AZ127" s="1019"/>
      <c r="BA127" s="1019"/>
      <c r="BB127" s="1019"/>
      <c r="BC127" s="1019"/>
      <c r="BD127" s="1019"/>
      <c r="BE127" s="1020"/>
      <c r="BF127" s="1021" t="s">
        <v>482</v>
      </c>
      <c r="BG127" s="1019"/>
      <c r="BH127" s="1019"/>
      <c r="BI127" s="1019"/>
      <c r="BJ127" s="1019"/>
      <c r="BK127" s="1019"/>
      <c r="BL127" s="1020"/>
      <c r="BM127" s="1021" t="s">
        <v>483</v>
      </c>
      <c r="BN127" s="1019"/>
      <c r="BO127" s="1019"/>
      <c r="BP127" s="1019"/>
      <c r="BQ127" s="1019"/>
      <c r="BR127" s="1019"/>
      <c r="BS127" s="1020"/>
      <c r="BT127" s="1021" t="s">
        <v>484</v>
      </c>
      <c r="BU127" s="1019"/>
      <c r="BV127" s="1019"/>
      <c r="BW127" s="1019"/>
      <c r="BX127" s="1019"/>
      <c r="BY127" s="1019"/>
      <c r="BZ127" s="1042"/>
      <c r="CA127" s="226"/>
      <c r="CB127" s="226"/>
      <c r="CC127" s="226"/>
      <c r="CD127" s="249"/>
      <c r="CE127" s="249"/>
      <c r="CF127" s="249"/>
      <c r="CG127" s="226"/>
      <c r="CH127" s="226"/>
      <c r="CI127" s="226"/>
      <c r="CJ127" s="248"/>
      <c r="CK127" s="1010"/>
      <c r="CL127" s="997"/>
      <c r="CM127" s="997"/>
      <c r="CN127" s="997"/>
      <c r="CO127" s="998"/>
      <c r="CP127" s="909" t="s">
        <v>485</v>
      </c>
      <c r="CQ127" s="910"/>
      <c r="CR127" s="910"/>
      <c r="CS127" s="910"/>
      <c r="CT127" s="910"/>
      <c r="CU127" s="910"/>
      <c r="CV127" s="910"/>
      <c r="CW127" s="910"/>
      <c r="CX127" s="910"/>
      <c r="CY127" s="910"/>
      <c r="CZ127" s="910"/>
      <c r="DA127" s="910"/>
      <c r="DB127" s="910"/>
      <c r="DC127" s="910"/>
      <c r="DD127" s="910"/>
      <c r="DE127" s="910"/>
      <c r="DF127" s="911"/>
      <c r="DG127" s="912" t="s">
        <v>130</v>
      </c>
      <c r="DH127" s="913"/>
      <c r="DI127" s="913"/>
      <c r="DJ127" s="913"/>
      <c r="DK127" s="913"/>
      <c r="DL127" s="913" t="s">
        <v>474</v>
      </c>
      <c r="DM127" s="913"/>
      <c r="DN127" s="913"/>
      <c r="DO127" s="913"/>
      <c r="DP127" s="913"/>
      <c r="DQ127" s="913" t="s">
        <v>476</v>
      </c>
      <c r="DR127" s="913"/>
      <c r="DS127" s="913"/>
      <c r="DT127" s="913"/>
      <c r="DU127" s="913"/>
      <c r="DV127" s="914" t="s">
        <v>130</v>
      </c>
      <c r="DW127" s="914"/>
      <c r="DX127" s="914"/>
      <c r="DY127" s="914"/>
      <c r="DZ127" s="915"/>
    </row>
    <row r="128" spans="1:130" s="224" customFormat="1" ht="26.25" customHeight="1" thickBot="1">
      <c r="A128" s="1028" t="s">
        <v>486</v>
      </c>
      <c r="B128" s="1029"/>
      <c r="C128" s="1029"/>
      <c r="D128" s="1029"/>
      <c r="E128" s="1029"/>
      <c r="F128" s="1029"/>
      <c r="G128" s="1029"/>
      <c r="H128" s="1029"/>
      <c r="I128" s="1029"/>
      <c r="J128" s="1029"/>
      <c r="K128" s="1029"/>
      <c r="L128" s="1029"/>
      <c r="M128" s="1029"/>
      <c r="N128" s="1029"/>
      <c r="O128" s="1029"/>
      <c r="P128" s="1029"/>
      <c r="Q128" s="1029"/>
      <c r="R128" s="1029"/>
      <c r="S128" s="1029"/>
      <c r="T128" s="1029"/>
      <c r="U128" s="1029"/>
      <c r="V128" s="1029"/>
      <c r="W128" s="1030" t="s">
        <v>487</v>
      </c>
      <c r="X128" s="1030"/>
      <c r="Y128" s="1030"/>
      <c r="Z128" s="1031"/>
      <c r="AA128" s="1032">
        <v>64311</v>
      </c>
      <c r="AB128" s="1033"/>
      <c r="AC128" s="1033"/>
      <c r="AD128" s="1033"/>
      <c r="AE128" s="1034"/>
      <c r="AF128" s="1035">
        <v>59357</v>
      </c>
      <c r="AG128" s="1033"/>
      <c r="AH128" s="1033"/>
      <c r="AI128" s="1033"/>
      <c r="AJ128" s="1034"/>
      <c r="AK128" s="1035">
        <v>64666</v>
      </c>
      <c r="AL128" s="1033"/>
      <c r="AM128" s="1033"/>
      <c r="AN128" s="1033"/>
      <c r="AO128" s="1034"/>
      <c r="AP128" s="1036"/>
      <c r="AQ128" s="1037"/>
      <c r="AR128" s="1037"/>
      <c r="AS128" s="1037"/>
      <c r="AT128" s="1038"/>
      <c r="AU128" s="226"/>
      <c r="AV128" s="226"/>
      <c r="AW128" s="226"/>
      <c r="AX128" s="883" t="s">
        <v>488</v>
      </c>
      <c r="AY128" s="884"/>
      <c r="AZ128" s="884"/>
      <c r="BA128" s="884"/>
      <c r="BB128" s="884"/>
      <c r="BC128" s="884"/>
      <c r="BD128" s="884"/>
      <c r="BE128" s="885"/>
      <c r="BF128" s="1039" t="s">
        <v>474</v>
      </c>
      <c r="BG128" s="1040"/>
      <c r="BH128" s="1040"/>
      <c r="BI128" s="1040"/>
      <c r="BJ128" s="1040"/>
      <c r="BK128" s="1040"/>
      <c r="BL128" s="1041"/>
      <c r="BM128" s="1039">
        <v>14.29</v>
      </c>
      <c r="BN128" s="1040"/>
      <c r="BO128" s="1040"/>
      <c r="BP128" s="1040"/>
      <c r="BQ128" s="1040"/>
      <c r="BR128" s="1040"/>
      <c r="BS128" s="1041"/>
      <c r="BT128" s="1039">
        <v>20</v>
      </c>
      <c r="BU128" s="1040"/>
      <c r="BV128" s="1040"/>
      <c r="BW128" s="1040"/>
      <c r="BX128" s="1040"/>
      <c r="BY128" s="1040"/>
      <c r="BZ128" s="1063"/>
      <c r="CA128" s="249"/>
      <c r="CB128" s="249"/>
      <c r="CC128" s="249"/>
      <c r="CD128" s="249"/>
      <c r="CE128" s="249"/>
      <c r="CF128" s="249"/>
      <c r="CG128" s="226"/>
      <c r="CH128" s="226"/>
      <c r="CI128" s="226"/>
      <c r="CJ128" s="248"/>
      <c r="CK128" s="1011"/>
      <c r="CL128" s="1012"/>
      <c r="CM128" s="1012"/>
      <c r="CN128" s="1012"/>
      <c r="CO128" s="1013"/>
      <c r="CP128" s="1022" t="s">
        <v>489</v>
      </c>
      <c r="CQ128" s="713"/>
      <c r="CR128" s="713"/>
      <c r="CS128" s="713"/>
      <c r="CT128" s="713"/>
      <c r="CU128" s="713"/>
      <c r="CV128" s="713"/>
      <c r="CW128" s="713"/>
      <c r="CX128" s="713"/>
      <c r="CY128" s="713"/>
      <c r="CZ128" s="713"/>
      <c r="DA128" s="713"/>
      <c r="DB128" s="713"/>
      <c r="DC128" s="713"/>
      <c r="DD128" s="713"/>
      <c r="DE128" s="713"/>
      <c r="DF128" s="1023"/>
      <c r="DG128" s="1024">
        <v>59323</v>
      </c>
      <c r="DH128" s="1025"/>
      <c r="DI128" s="1025"/>
      <c r="DJ128" s="1025"/>
      <c r="DK128" s="1025"/>
      <c r="DL128" s="1025">
        <v>90012</v>
      </c>
      <c r="DM128" s="1025"/>
      <c r="DN128" s="1025"/>
      <c r="DO128" s="1025"/>
      <c r="DP128" s="1025"/>
      <c r="DQ128" s="1025">
        <v>29881</v>
      </c>
      <c r="DR128" s="1025"/>
      <c r="DS128" s="1025"/>
      <c r="DT128" s="1025"/>
      <c r="DU128" s="1025"/>
      <c r="DV128" s="1026">
        <v>0.5</v>
      </c>
      <c r="DW128" s="1026"/>
      <c r="DX128" s="1026"/>
      <c r="DY128" s="1026"/>
      <c r="DZ128" s="1027"/>
    </row>
    <row r="129" spans="1:131" s="224" customFormat="1" ht="26.25" customHeight="1">
      <c r="A129" s="921" t="s">
        <v>109</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490</v>
      </c>
      <c r="X129" s="1058"/>
      <c r="Y129" s="1058"/>
      <c r="Z129" s="1059"/>
      <c r="AA129" s="945">
        <v>6197728</v>
      </c>
      <c r="AB129" s="946"/>
      <c r="AC129" s="946"/>
      <c r="AD129" s="946"/>
      <c r="AE129" s="947"/>
      <c r="AF129" s="948">
        <v>6577106</v>
      </c>
      <c r="AG129" s="946"/>
      <c r="AH129" s="946"/>
      <c r="AI129" s="946"/>
      <c r="AJ129" s="947"/>
      <c r="AK129" s="948">
        <v>6359339</v>
      </c>
      <c r="AL129" s="946"/>
      <c r="AM129" s="946"/>
      <c r="AN129" s="946"/>
      <c r="AO129" s="947"/>
      <c r="AP129" s="1060"/>
      <c r="AQ129" s="1061"/>
      <c r="AR129" s="1061"/>
      <c r="AS129" s="1061"/>
      <c r="AT129" s="1062"/>
      <c r="AU129" s="227"/>
      <c r="AV129" s="227"/>
      <c r="AW129" s="227"/>
      <c r="AX129" s="1052" t="s">
        <v>491</v>
      </c>
      <c r="AY129" s="910"/>
      <c r="AZ129" s="910"/>
      <c r="BA129" s="910"/>
      <c r="BB129" s="910"/>
      <c r="BC129" s="910"/>
      <c r="BD129" s="910"/>
      <c r="BE129" s="911"/>
      <c r="BF129" s="1053" t="s">
        <v>476</v>
      </c>
      <c r="BG129" s="1054"/>
      <c r="BH129" s="1054"/>
      <c r="BI129" s="1054"/>
      <c r="BJ129" s="1054"/>
      <c r="BK129" s="1054"/>
      <c r="BL129" s="1055"/>
      <c r="BM129" s="1053">
        <v>19.29</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c r="A130" s="921" t="s">
        <v>492</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493</v>
      </c>
      <c r="X130" s="1058"/>
      <c r="Y130" s="1058"/>
      <c r="Z130" s="1059"/>
      <c r="AA130" s="945">
        <v>784138</v>
      </c>
      <c r="AB130" s="946"/>
      <c r="AC130" s="946"/>
      <c r="AD130" s="946"/>
      <c r="AE130" s="947"/>
      <c r="AF130" s="948">
        <v>803360</v>
      </c>
      <c r="AG130" s="946"/>
      <c r="AH130" s="946"/>
      <c r="AI130" s="946"/>
      <c r="AJ130" s="947"/>
      <c r="AK130" s="948">
        <v>838481</v>
      </c>
      <c r="AL130" s="946"/>
      <c r="AM130" s="946"/>
      <c r="AN130" s="946"/>
      <c r="AO130" s="947"/>
      <c r="AP130" s="1060"/>
      <c r="AQ130" s="1061"/>
      <c r="AR130" s="1061"/>
      <c r="AS130" s="1061"/>
      <c r="AT130" s="1062"/>
      <c r="AU130" s="227"/>
      <c r="AV130" s="227"/>
      <c r="AW130" s="227"/>
      <c r="AX130" s="1052" t="s">
        <v>494</v>
      </c>
      <c r="AY130" s="910"/>
      <c r="AZ130" s="910"/>
      <c r="BA130" s="910"/>
      <c r="BB130" s="910"/>
      <c r="BC130" s="910"/>
      <c r="BD130" s="910"/>
      <c r="BE130" s="911"/>
      <c r="BF130" s="1088">
        <v>7.9</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495</v>
      </c>
      <c r="X131" s="1095"/>
      <c r="Y131" s="1095"/>
      <c r="Z131" s="1096"/>
      <c r="AA131" s="991">
        <v>5413590</v>
      </c>
      <c r="AB131" s="973"/>
      <c r="AC131" s="973"/>
      <c r="AD131" s="973"/>
      <c r="AE131" s="974"/>
      <c r="AF131" s="972">
        <v>5773746</v>
      </c>
      <c r="AG131" s="973"/>
      <c r="AH131" s="973"/>
      <c r="AI131" s="973"/>
      <c r="AJ131" s="974"/>
      <c r="AK131" s="972">
        <v>5520858</v>
      </c>
      <c r="AL131" s="973"/>
      <c r="AM131" s="973"/>
      <c r="AN131" s="973"/>
      <c r="AO131" s="974"/>
      <c r="AP131" s="1097"/>
      <c r="AQ131" s="1098"/>
      <c r="AR131" s="1098"/>
      <c r="AS131" s="1098"/>
      <c r="AT131" s="1099"/>
      <c r="AU131" s="227"/>
      <c r="AV131" s="227"/>
      <c r="AW131" s="227"/>
      <c r="AX131" s="1070" t="s">
        <v>496</v>
      </c>
      <c r="AY131" s="713"/>
      <c r="AZ131" s="713"/>
      <c r="BA131" s="713"/>
      <c r="BB131" s="713"/>
      <c r="BC131" s="713"/>
      <c r="BD131" s="713"/>
      <c r="BE131" s="1023"/>
      <c r="BF131" s="1071" t="s">
        <v>130</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c r="A132" s="1077" t="s">
        <v>497</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498</v>
      </c>
      <c r="W132" s="1081"/>
      <c r="X132" s="1081"/>
      <c r="Y132" s="1081"/>
      <c r="Z132" s="1082"/>
      <c r="AA132" s="1083">
        <v>8.5236229560000005</v>
      </c>
      <c r="AB132" s="1084"/>
      <c r="AC132" s="1084"/>
      <c r="AD132" s="1084"/>
      <c r="AE132" s="1085"/>
      <c r="AF132" s="1086">
        <v>7.6855996089999996</v>
      </c>
      <c r="AG132" s="1084"/>
      <c r="AH132" s="1084"/>
      <c r="AI132" s="1084"/>
      <c r="AJ132" s="1085"/>
      <c r="AK132" s="1086">
        <v>7.7650430420000003</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499</v>
      </c>
      <c r="W133" s="1064"/>
      <c r="X133" s="1064"/>
      <c r="Y133" s="1064"/>
      <c r="Z133" s="1065"/>
      <c r="AA133" s="1066">
        <v>9.3000000000000007</v>
      </c>
      <c r="AB133" s="1067"/>
      <c r="AC133" s="1067"/>
      <c r="AD133" s="1067"/>
      <c r="AE133" s="1068"/>
      <c r="AF133" s="1066">
        <v>8.4</v>
      </c>
      <c r="AG133" s="1067"/>
      <c r="AH133" s="1067"/>
      <c r="AI133" s="1067"/>
      <c r="AJ133" s="1068"/>
      <c r="AK133" s="1066">
        <v>7.9</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ivwt3uw4sS7lr4m9346+j0M5s+5nEhTMb0B+JrxofR1oD5XuGh+vNrAejrtZVw3zJqbp5y8GLVub61x9sp3/vg==" saltValue="32u+L8A/ByBjLzWhOGzyi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8A7722-C67D-4810-94D9-02D7C0C9FC50}">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54" customWidth="1"/>
    <col min="121" max="121" width="0" style="253" hidden="1" customWidth="1"/>
    <col min="122" max="16384" width="9" style="253" hidden="1"/>
  </cols>
  <sheetData>
    <row r="1" spans="1:120">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row r="3" spans="1:120"/>
    <row r="4" spans="1:120"/>
    <row r="5" spans="1:120"/>
    <row r="6" spans="1:120"/>
    <row r="7" spans="1:120"/>
    <row r="8" spans="1:120"/>
    <row r="9" spans="1:120"/>
    <row r="10" spans="1:120"/>
    <row r="11" spans="1:120"/>
    <row r="12" spans="1:120"/>
    <row r="13" spans="1:120"/>
    <row r="14" spans="1:120"/>
    <row r="15" spans="1:120"/>
    <row r="16" spans="1:120">
      <c r="DP16" s="253"/>
    </row>
    <row r="17" spans="119:120">
      <c r="DP17" s="253"/>
    </row>
    <row r="18" spans="119:120"/>
    <row r="19" spans="119:120"/>
    <row r="20" spans="119:120">
      <c r="DO20" s="253"/>
      <c r="DP20" s="253"/>
    </row>
    <row r="21" spans="119:120">
      <c r="DP21" s="253"/>
    </row>
    <row r="22" spans="119:120"/>
    <row r="23" spans="119:120">
      <c r="DO23" s="253"/>
      <c r="DP23" s="253"/>
    </row>
    <row r="24" spans="119:120">
      <c r="DP24" s="253"/>
    </row>
    <row r="25" spans="119:120">
      <c r="DP25" s="253"/>
    </row>
    <row r="26" spans="119:120">
      <c r="DO26" s="253"/>
      <c r="DP26" s="253"/>
    </row>
    <row r="27" spans="119:120"/>
    <row r="28" spans="119:120">
      <c r="DO28" s="253"/>
      <c r="DP28" s="253"/>
    </row>
    <row r="29" spans="119:120">
      <c r="DP29" s="253"/>
    </row>
    <row r="30" spans="119:120"/>
    <row r="31" spans="119:120">
      <c r="DO31" s="253"/>
      <c r="DP31" s="253"/>
    </row>
    <row r="32" spans="119:120"/>
    <row r="33" spans="98:120">
      <c r="DO33" s="253"/>
      <c r="DP33" s="253"/>
    </row>
    <row r="34" spans="98:120">
      <c r="DM34" s="253"/>
    </row>
    <row r="35" spans="98:120">
      <c r="CT35" s="253"/>
      <c r="CU35" s="253"/>
      <c r="CV35" s="253"/>
      <c r="CY35" s="253"/>
      <c r="CZ35" s="253"/>
      <c r="DA35" s="253"/>
      <c r="DD35" s="253"/>
      <c r="DE35" s="253"/>
      <c r="DF35" s="253"/>
      <c r="DI35" s="253"/>
      <c r="DJ35" s="253"/>
      <c r="DK35" s="253"/>
      <c r="DM35" s="253"/>
      <c r="DN35" s="253"/>
      <c r="DO35" s="253"/>
      <c r="DP35" s="253"/>
    </row>
    <row r="36" spans="98:120"/>
    <row r="37" spans="98:120">
      <c r="CW37" s="253"/>
      <c r="DB37" s="253"/>
      <c r="DG37" s="253"/>
      <c r="DL37" s="253"/>
      <c r="DP37" s="253"/>
    </row>
    <row r="38" spans="98:120">
      <c r="CT38" s="253"/>
      <c r="CU38" s="253"/>
      <c r="CV38" s="253"/>
      <c r="CW38" s="253"/>
      <c r="CY38" s="253"/>
      <c r="CZ38" s="253"/>
      <c r="DA38" s="253"/>
      <c r="DB38" s="253"/>
      <c r="DD38" s="253"/>
      <c r="DE38" s="253"/>
      <c r="DF38" s="253"/>
      <c r="DG38" s="253"/>
      <c r="DI38" s="253"/>
      <c r="DJ38" s="253"/>
      <c r="DK38" s="253"/>
      <c r="DL38" s="253"/>
      <c r="DN38" s="253"/>
      <c r="DO38" s="253"/>
      <c r="DP38" s="253"/>
    </row>
    <row r="39" spans="98:120"/>
    <row r="40" spans="98:120"/>
    <row r="41" spans="98:120"/>
    <row r="42" spans="98:120"/>
    <row r="43" spans="98:120"/>
    <row r="44" spans="98:120"/>
    <row r="45" spans="98:120"/>
    <row r="46" spans="98:120"/>
    <row r="47" spans="98:120"/>
    <row r="48" spans="98:120"/>
    <row r="49" spans="22:120">
      <c r="DN49" s="253"/>
      <c r="DO49" s="253"/>
      <c r="DP49" s="253"/>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3"/>
      <c r="CS63" s="253"/>
      <c r="CX63" s="253"/>
      <c r="DC63" s="253"/>
      <c r="DH63" s="253"/>
    </row>
    <row r="64" spans="22:120">
      <c r="V64" s="253"/>
    </row>
    <row r="65" spans="15:120">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c r="Q66" s="253"/>
      <c r="S66" s="253"/>
      <c r="U66" s="253"/>
      <c r="DM66" s="253"/>
    </row>
    <row r="67" spans="15:120">
      <c r="O67" s="253"/>
      <c r="P67" s="253"/>
      <c r="R67" s="253"/>
      <c r="T67" s="253"/>
      <c r="Y67" s="253"/>
      <c r="CT67" s="253"/>
      <c r="CV67" s="253"/>
      <c r="CW67" s="253"/>
      <c r="CY67" s="253"/>
      <c r="DA67" s="253"/>
      <c r="DB67" s="253"/>
      <c r="DD67" s="253"/>
      <c r="DF67" s="253"/>
      <c r="DG67" s="253"/>
      <c r="DI67" s="253"/>
      <c r="DK67" s="253"/>
      <c r="DL67" s="253"/>
      <c r="DN67" s="253"/>
      <c r="DO67" s="253"/>
      <c r="DP67" s="253"/>
    </row>
    <row r="68" spans="15:120"/>
    <row r="69" spans="15:120"/>
    <row r="70" spans="15:120"/>
    <row r="71" spans="15:120"/>
    <row r="72" spans="15:120">
      <c r="DP72" s="253"/>
    </row>
    <row r="73" spans="15:120">
      <c r="DP73" s="253"/>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3"/>
      <c r="CX96" s="253"/>
      <c r="DC96" s="253"/>
      <c r="DH96" s="253"/>
    </row>
    <row r="97" spans="24:120">
      <c r="CS97" s="253"/>
      <c r="CX97" s="253"/>
      <c r="DC97" s="253"/>
      <c r="DH97" s="253"/>
      <c r="DP97" s="254" t="s">
        <v>500</v>
      </c>
    </row>
    <row r="98" spans="24:120" hidden="1">
      <c r="CS98" s="253"/>
      <c r="CX98" s="253"/>
      <c r="DC98" s="253"/>
      <c r="DH98" s="253"/>
    </row>
    <row r="99" spans="24:120" hidden="1">
      <c r="CS99" s="253"/>
      <c r="CX99" s="253"/>
      <c r="DC99" s="253"/>
      <c r="DH99" s="253"/>
    </row>
    <row r="101" spans="24:120" ht="12" hidden="1" customHeight="1">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c r="CU102" s="253"/>
      <c r="CZ102" s="253"/>
      <c r="DE102" s="253"/>
      <c r="DJ102" s="253"/>
      <c r="DM102" s="253"/>
    </row>
    <row r="103" spans="24:120" hidden="1">
      <c r="CT103" s="253"/>
      <c r="CV103" s="253"/>
      <c r="CW103" s="253"/>
      <c r="CY103" s="253"/>
      <c r="DA103" s="253"/>
      <c r="DB103" s="253"/>
      <c r="DD103" s="253"/>
      <c r="DF103" s="253"/>
      <c r="DG103" s="253"/>
      <c r="DI103" s="253"/>
      <c r="DK103" s="253"/>
      <c r="DL103" s="253"/>
      <c r="DM103" s="253"/>
      <c r="DN103" s="253"/>
      <c r="DO103" s="253"/>
      <c r="DP103" s="253"/>
    </row>
    <row r="104" spans="24:120" hidden="1">
      <c r="CV104" s="253"/>
      <c r="CW104" s="253"/>
      <c r="DA104" s="253"/>
      <c r="DB104" s="253"/>
      <c r="DF104" s="253"/>
      <c r="DG104" s="253"/>
      <c r="DK104" s="253"/>
      <c r="DL104" s="253"/>
      <c r="DN104" s="253"/>
      <c r="DO104" s="253"/>
      <c r="DP104" s="253"/>
    </row>
    <row r="105" spans="24:120" ht="12.75" hidden="1" customHeight="1"/>
  </sheetData>
  <sheetProtection algorithmName="SHA-512" hashValue="TCmDf70wyQeZ34RFfMJnnbe96Gedtazh7K63Xw5XYbOhWfqR52vdQAkoAmXWjvWcBVUYFFVOTCEOo8z9++KWhA==" saltValue="u+dyZ4e8gotz72p7TdnBD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54" customWidth="1"/>
    <col min="117" max="16384" width="9" style="253" hidden="1"/>
  </cols>
  <sheetData>
    <row r="1" spans="2:116">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row r="3" spans="2:116"/>
    <row r="4" spans="2:116">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row r="7" spans="2:116"/>
    <row r="8" spans="2:116"/>
    <row r="9" spans="2:116"/>
    <row r="10" spans="2:116"/>
    <row r="11" spans="2:116"/>
    <row r="12" spans="2:116"/>
    <row r="13" spans="2:116"/>
    <row r="14" spans="2:116"/>
    <row r="15" spans="2:116"/>
    <row r="16" spans="2:116"/>
    <row r="17" spans="9:116"/>
    <row r="18" spans="9:116">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row r="20" spans="9:116"/>
    <row r="21" spans="9:116">
      <c r="DL21" s="253"/>
    </row>
    <row r="22" spans="9:116">
      <c r="DI22" s="253"/>
      <c r="DJ22" s="253"/>
      <c r="DK22" s="253"/>
      <c r="DL22" s="253"/>
    </row>
    <row r="23" spans="9:116">
      <c r="CY23" s="253"/>
      <c r="CZ23" s="253"/>
      <c r="DA23" s="253"/>
      <c r="DB23" s="253"/>
      <c r="DC23" s="253"/>
      <c r="DD23" s="253"/>
      <c r="DE23" s="253"/>
      <c r="DF23" s="253"/>
      <c r="DG23" s="253"/>
      <c r="DH23" s="253"/>
      <c r="DI23" s="253"/>
      <c r="DJ23" s="253"/>
      <c r="DK23" s="253"/>
      <c r="DL23" s="253"/>
    </row>
    <row r="24" spans="9:116"/>
    <row r="25" spans="9:116"/>
    <row r="26" spans="9:116"/>
    <row r="27" spans="9:116"/>
    <row r="28" spans="9:116"/>
    <row r="29" spans="9:116"/>
    <row r="30" spans="9:116"/>
    <row r="31" spans="9:116"/>
    <row r="32" spans="9:116"/>
    <row r="33" spans="15:116"/>
    <row r="34" spans="15:116"/>
    <row r="35" spans="15:116">
      <c r="CZ35" s="253"/>
      <c r="DA35" s="253"/>
      <c r="DB35" s="253"/>
      <c r="DC35" s="253"/>
      <c r="DD35" s="253"/>
      <c r="DE35" s="253"/>
      <c r="DF35" s="253"/>
      <c r="DG35" s="253"/>
      <c r="DH35" s="253"/>
      <c r="DI35" s="253"/>
      <c r="DJ35" s="253"/>
      <c r="DK35" s="253"/>
      <c r="DL35" s="253"/>
    </row>
    <row r="36" spans="15:116"/>
    <row r="37" spans="15:116">
      <c r="DL37" s="253"/>
    </row>
    <row r="38" spans="15:116">
      <c r="DI38" s="253"/>
      <c r="DJ38" s="253"/>
      <c r="DK38" s="253"/>
      <c r="DL38" s="253"/>
    </row>
    <row r="39" spans="15:116"/>
    <row r="40" spans="15:116"/>
    <row r="41" spans="15:116"/>
    <row r="42" spans="15:116"/>
    <row r="43" spans="15:116">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c r="DL44" s="253"/>
    </row>
    <row r="45" spans="15:116"/>
    <row r="46" spans="15:116">
      <c r="DA46" s="253"/>
      <c r="DB46" s="253"/>
      <c r="DC46" s="253"/>
      <c r="DD46" s="253"/>
      <c r="DE46" s="253"/>
      <c r="DF46" s="253"/>
      <c r="DG46" s="253"/>
      <c r="DH46" s="253"/>
      <c r="DI46" s="253"/>
      <c r="DJ46" s="253"/>
      <c r="DK46" s="253"/>
      <c r="DL46" s="253"/>
    </row>
    <row r="47" spans="15:116"/>
    <row r="48" spans="15:116"/>
    <row r="49" spans="104:116"/>
    <row r="50" spans="104:116">
      <c r="CZ50" s="253"/>
      <c r="DA50" s="253"/>
      <c r="DB50" s="253"/>
      <c r="DC50" s="253"/>
      <c r="DD50" s="253"/>
      <c r="DE50" s="253"/>
      <c r="DF50" s="253"/>
      <c r="DG50" s="253"/>
      <c r="DH50" s="253"/>
      <c r="DI50" s="253"/>
      <c r="DJ50" s="253"/>
      <c r="DK50" s="253"/>
      <c r="DL50" s="253"/>
    </row>
    <row r="51" spans="104:116"/>
    <row r="52" spans="104:116"/>
    <row r="53" spans="104:116">
      <c r="DL53" s="253"/>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3"/>
      <c r="DD67" s="253"/>
      <c r="DE67" s="253"/>
      <c r="DF67" s="253"/>
      <c r="DG67" s="253"/>
      <c r="DH67" s="253"/>
      <c r="DI67" s="253"/>
      <c r="DJ67" s="253"/>
      <c r="DK67" s="253"/>
      <c r="DL67" s="253"/>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CBlY/f8QjYSqF6Lp0p//Zvz2lYYeAXHVQjd1LVXvbDL4nd4YhEel7Z4x9S+r39GNoSK/5u07DYVHelv7CFvlNw==" saltValue="/cHRE9ikBse+hnlib0ykd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c r="AS1" s="255"/>
      <c r="AT1" s="255"/>
    </row>
    <row r="2" spans="1:46">
      <c r="AS2" s="255"/>
      <c r="AT2" s="255"/>
    </row>
    <row r="3" spans="1:46">
      <c r="AS3" s="255"/>
      <c r="AT3" s="255"/>
    </row>
    <row r="4" spans="1:46">
      <c r="AS4" s="255"/>
      <c r="AT4" s="255"/>
    </row>
    <row r="5" spans="1:46" ht="17.25">
      <c r="A5" s="256" t="s">
        <v>501</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c r="A6" s="259"/>
      <c r="AK6" s="260" t="s">
        <v>502</v>
      </c>
      <c r="AL6" s="260"/>
      <c r="AM6" s="260"/>
      <c r="AN6" s="260"/>
    </row>
    <row r="7" spans="1:46" ht="13.5" customHeight="1">
      <c r="A7" s="259"/>
      <c r="AK7" s="262"/>
      <c r="AL7" s="263"/>
      <c r="AM7" s="263"/>
      <c r="AN7" s="264"/>
      <c r="AO7" s="1101" t="s">
        <v>503</v>
      </c>
      <c r="AP7" s="265"/>
      <c r="AQ7" s="266" t="s">
        <v>504</v>
      </c>
      <c r="AR7" s="267"/>
    </row>
    <row r="8" spans="1:46">
      <c r="A8" s="259"/>
      <c r="AK8" s="268"/>
      <c r="AL8" s="269"/>
      <c r="AM8" s="269"/>
      <c r="AN8" s="270"/>
      <c r="AO8" s="1102"/>
      <c r="AP8" s="271" t="s">
        <v>505</v>
      </c>
      <c r="AQ8" s="272" t="s">
        <v>506</v>
      </c>
      <c r="AR8" s="273" t="s">
        <v>507</v>
      </c>
    </row>
    <row r="9" spans="1:46">
      <c r="A9" s="259"/>
      <c r="AK9" s="1103" t="s">
        <v>508</v>
      </c>
      <c r="AL9" s="1104"/>
      <c r="AM9" s="1104"/>
      <c r="AN9" s="1105"/>
      <c r="AO9" s="274">
        <v>2201939</v>
      </c>
      <c r="AP9" s="274">
        <v>111689</v>
      </c>
      <c r="AQ9" s="275">
        <v>105319</v>
      </c>
      <c r="AR9" s="276">
        <v>6</v>
      </c>
    </row>
    <row r="10" spans="1:46" ht="13.5" customHeight="1">
      <c r="A10" s="259"/>
      <c r="AK10" s="1103" t="s">
        <v>509</v>
      </c>
      <c r="AL10" s="1104"/>
      <c r="AM10" s="1104"/>
      <c r="AN10" s="1105"/>
      <c r="AO10" s="277">
        <v>20073</v>
      </c>
      <c r="AP10" s="277">
        <v>1018</v>
      </c>
      <c r="AQ10" s="278">
        <v>9860</v>
      </c>
      <c r="AR10" s="279">
        <v>-89.7</v>
      </c>
    </row>
    <row r="11" spans="1:46" ht="13.5" customHeight="1">
      <c r="A11" s="259"/>
      <c r="AK11" s="1103" t="s">
        <v>510</v>
      </c>
      <c r="AL11" s="1104"/>
      <c r="AM11" s="1104"/>
      <c r="AN11" s="1105"/>
      <c r="AO11" s="277" t="s">
        <v>511</v>
      </c>
      <c r="AP11" s="277" t="s">
        <v>511</v>
      </c>
      <c r="AQ11" s="278">
        <v>1656</v>
      </c>
      <c r="AR11" s="279" t="s">
        <v>511</v>
      </c>
    </row>
    <row r="12" spans="1:46" ht="13.5" customHeight="1">
      <c r="A12" s="259"/>
      <c r="AK12" s="1103" t="s">
        <v>512</v>
      </c>
      <c r="AL12" s="1104"/>
      <c r="AM12" s="1104"/>
      <c r="AN12" s="1105"/>
      <c r="AO12" s="277" t="s">
        <v>511</v>
      </c>
      <c r="AP12" s="277" t="s">
        <v>511</v>
      </c>
      <c r="AQ12" s="278">
        <v>3</v>
      </c>
      <c r="AR12" s="279" t="s">
        <v>511</v>
      </c>
    </row>
    <row r="13" spans="1:46" ht="13.5" customHeight="1">
      <c r="A13" s="259"/>
      <c r="AK13" s="1103" t="s">
        <v>513</v>
      </c>
      <c r="AL13" s="1104"/>
      <c r="AM13" s="1104"/>
      <c r="AN13" s="1105"/>
      <c r="AO13" s="277">
        <v>91160</v>
      </c>
      <c r="AP13" s="277">
        <v>4624</v>
      </c>
      <c r="AQ13" s="278">
        <v>4056</v>
      </c>
      <c r="AR13" s="279">
        <v>14</v>
      </c>
    </row>
    <row r="14" spans="1:46" ht="13.5" customHeight="1">
      <c r="A14" s="259"/>
      <c r="AK14" s="1103" t="s">
        <v>514</v>
      </c>
      <c r="AL14" s="1104"/>
      <c r="AM14" s="1104"/>
      <c r="AN14" s="1105"/>
      <c r="AO14" s="277">
        <v>122888</v>
      </c>
      <c r="AP14" s="277">
        <v>6233</v>
      </c>
      <c r="AQ14" s="278">
        <v>2339</v>
      </c>
      <c r="AR14" s="279">
        <v>166.5</v>
      </c>
    </row>
    <row r="15" spans="1:46" ht="13.5" customHeight="1">
      <c r="A15" s="259"/>
      <c r="AK15" s="1106" t="s">
        <v>515</v>
      </c>
      <c r="AL15" s="1107"/>
      <c r="AM15" s="1107"/>
      <c r="AN15" s="1108"/>
      <c r="AO15" s="277">
        <v>-264714</v>
      </c>
      <c r="AP15" s="277">
        <v>-13427</v>
      </c>
      <c r="AQ15" s="278">
        <v>-7717</v>
      </c>
      <c r="AR15" s="279">
        <v>74</v>
      </c>
    </row>
    <row r="16" spans="1:46">
      <c r="A16" s="259"/>
      <c r="AK16" s="1106" t="s">
        <v>191</v>
      </c>
      <c r="AL16" s="1107"/>
      <c r="AM16" s="1107"/>
      <c r="AN16" s="1108"/>
      <c r="AO16" s="277">
        <v>2171346</v>
      </c>
      <c r="AP16" s="277">
        <v>110137</v>
      </c>
      <c r="AQ16" s="278">
        <v>115515</v>
      </c>
      <c r="AR16" s="279">
        <v>-4.7</v>
      </c>
    </row>
    <row r="17" spans="1:46">
      <c r="A17" s="259"/>
    </row>
    <row r="18" spans="1:46">
      <c r="A18" s="259"/>
      <c r="AQ18" s="280"/>
      <c r="AR18" s="280"/>
    </row>
    <row r="19" spans="1:46">
      <c r="A19" s="259"/>
      <c r="AK19" s="255" t="s">
        <v>516</v>
      </c>
    </row>
    <row r="20" spans="1:46">
      <c r="A20" s="259"/>
      <c r="AK20" s="281"/>
      <c r="AL20" s="282"/>
      <c r="AM20" s="282"/>
      <c r="AN20" s="283"/>
      <c r="AO20" s="284" t="s">
        <v>517</v>
      </c>
      <c r="AP20" s="285" t="s">
        <v>518</v>
      </c>
      <c r="AQ20" s="286" t="s">
        <v>519</v>
      </c>
      <c r="AR20" s="287"/>
    </row>
    <row r="21" spans="1:46" s="260" customFormat="1">
      <c r="A21" s="288"/>
      <c r="AK21" s="1109" t="s">
        <v>520</v>
      </c>
      <c r="AL21" s="1110"/>
      <c r="AM21" s="1110"/>
      <c r="AN21" s="1111"/>
      <c r="AO21" s="289">
        <v>12.43</v>
      </c>
      <c r="AP21" s="290">
        <v>10.69</v>
      </c>
      <c r="AQ21" s="291">
        <v>1.74</v>
      </c>
      <c r="AS21" s="292"/>
      <c r="AT21" s="288"/>
    </row>
    <row r="22" spans="1:46" s="260" customFormat="1">
      <c r="A22" s="288"/>
      <c r="AK22" s="1109" t="s">
        <v>521</v>
      </c>
      <c r="AL22" s="1110"/>
      <c r="AM22" s="1110"/>
      <c r="AN22" s="1111"/>
      <c r="AO22" s="293">
        <v>96.8</v>
      </c>
      <c r="AP22" s="294">
        <v>97.4</v>
      </c>
      <c r="AQ22" s="295">
        <v>-0.6</v>
      </c>
      <c r="AR22" s="280"/>
      <c r="AS22" s="292"/>
      <c r="AT22" s="288"/>
    </row>
    <row r="23" spans="1:46" s="260" customFormat="1">
      <c r="A23" s="288"/>
      <c r="AP23" s="280"/>
      <c r="AQ23" s="280"/>
      <c r="AR23" s="280"/>
      <c r="AS23" s="292"/>
      <c r="AT23" s="288"/>
    </row>
    <row r="24" spans="1:46" s="260" customFormat="1">
      <c r="A24" s="288"/>
      <c r="AP24" s="280"/>
      <c r="AQ24" s="280"/>
      <c r="AR24" s="280"/>
      <c r="AS24" s="292"/>
      <c r="AT24" s="288"/>
    </row>
    <row r="25" spans="1:46" s="260" customFormat="1">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c r="A26" s="1100" t="s">
        <v>522</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c r="A27" s="300"/>
      <c r="AS27" s="255"/>
      <c r="AT27" s="255"/>
    </row>
    <row r="28" spans="1:46" ht="17.25">
      <c r="A28" s="256" t="s">
        <v>523</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c r="A29" s="259"/>
      <c r="AK29" s="260" t="s">
        <v>524</v>
      </c>
      <c r="AL29" s="260"/>
      <c r="AM29" s="260"/>
      <c r="AN29" s="260"/>
      <c r="AS29" s="302"/>
    </row>
    <row r="30" spans="1:46" ht="13.5" customHeight="1">
      <c r="A30" s="259"/>
      <c r="AK30" s="262"/>
      <c r="AL30" s="263"/>
      <c r="AM30" s="263"/>
      <c r="AN30" s="264"/>
      <c r="AO30" s="1101" t="s">
        <v>503</v>
      </c>
      <c r="AP30" s="265"/>
      <c r="AQ30" s="266" t="s">
        <v>504</v>
      </c>
      <c r="AR30" s="267"/>
    </row>
    <row r="31" spans="1:46">
      <c r="A31" s="259"/>
      <c r="AK31" s="268"/>
      <c r="AL31" s="269"/>
      <c r="AM31" s="269"/>
      <c r="AN31" s="270"/>
      <c r="AO31" s="1102"/>
      <c r="AP31" s="271" t="s">
        <v>505</v>
      </c>
      <c r="AQ31" s="272" t="s">
        <v>506</v>
      </c>
      <c r="AR31" s="273" t="s">
        <v>507</v>
      </c>
    </row>
    <row r="32" spans="1:46" ht="27" customHeight="1">
      <c r="A32" s="259"/>
      <c r="AK32" s="1117" t="s">
        <v>525</v>
      </c>
      <c r="AL32" s="1118"/>
      <c r="AM32" s="1118"/>
      <c r="AN32" s="1119"/>
      <c r="AO32" s="303">
        <v>1061709</v>
      </c>
      <c r="AP32" s="303">
        <v>53853</v>
      </c>
      <c r="AQ32" s="304">
        <v>74824</v>
      </c>
      <c r="AR32" s="305">
        <v>-28</v>
      </c>
    </row>
    <row r="33" spans="1:46" ht="13.5" customHeight="1">
      <c r="A33" s="259"/>
      <c r="AK33" s="1117" t="s">
        <v>526</v>
      </c>
      <c r="AL33" s="1118"/>
      <c r="AM33" s="1118"/>
      <c r="AN33" s="1119"/>
      <c r="AO33" s="303" t="s">
        <v>511</v>
      </c>
      <c r="AP33" s="303" t="s">
        <v>511</v>
      </c>
      <c r="AQ33" s="304" t="s">
        <v>511</v>
      </c>
      <c r="AR33" s="305" t="s">
        <v>511</v>
      </c>
    </row>
    <row r="34" spans="1:46" ht="27" customHeight="1">
      <c r="A34" s="259"/>
      <c r="AK34" s="1117" t="s">
        <v>527</v>
      </c>
      <c r="AL34" s="1118"/>
      <c r="AM34" s="1118"/>
      <c r="AN34" s="1119"/>
      <c r="AO34" s="303" t="s">
        <v>511</v>
      </c>
      <c r="AP34" s="303" t="s">
        <v>511</v>
      </c>
      <c r="AQ34" s="304">
        <v>1</v>
      </c>
      <c r="AR34" s="305" t="s">
        <v>511</v>
      </c>
    </row>
    <row r="35" spans="1:46" ht="27" customHeight="1">
      <c r="A35" s="259"/>
      <c r="AK35" s="1117" t="s">
        <v>528</v>
      </c>
      <c r="AL35" s="1118"/>
      <c r="AM35" s="1118"/>
      <c r="AN35" s="1119"/>
      <c r="AO35" s="303">
        <v>268639</v>
      </c>
      <c r="AP35" s="303">
        <v>13626</v>
      </c>
      <c r="AQ35" s="304">
        <v>17427</v>
      </c>
      <c r="AR35" s="305">
        <v>-21.8</v>
      </c>
    </row>
    <row r="36" spans="1:46" ht="27" customHeight="1">
      <c r="A36" s="259"/>
      <c r="AK36" s="1117" t="s">
        <v>529</v>
      </c>
      <c r="AL36" s="1118"/>
      <c r="AM36" s="1118"/>
      <c r="AN36" s="1119"/>
      <c r="AO36" s="303" t="s">
        <v>511</v>
      </c>
      <c r="AP36" s="303" t="s">
        <v>511</v>
      </c>
      <c r="AQ36" s="304">
        <v>2447</v>
      </c>
      <c r="AR36" s="305" t="s">
        <v>511</v>
      </c>
    </row>
    <row r="37" spans="1:46" ht="13.5" customHeight="1">
      <c r="A37" s="259"/>
      <c r="AK37" s="1117" t="s">
        <v>530</v>
      </c>
      <c r="AL37" s="1118"/>
      <c r="AM37" s="1118"/>
      <c r="AN37" s="1119"/>
      <c r="AO37" s="303">
        <v>1496</v>
      </c>
      <c r="AP37" s="303">
        <v>76</v>
      </c>
      <c r="AQ37" s="304">
        <v>591</v>
      </c>
      <c r="AR37" s="305">
        <v>-87.1</v>
      </c>
    </row>
    <row r="38" spans="1:46" ht="27" customHeight="1">
      <c r="A38" s="259"/>
      <c r="AK38" s="1120" t="s">
        <v>531</v>
      </c>
      <c r="AL38" s="1121"/>
      <c r="AM38" s="1121"/>
      <c r="AN38" s="1122"/>
      <c r="AO38" s="306" t="s">
        <v>511</v>
      </c>
      <c r="AP38" s="306" t="s">
        <v>511</v>
      </c>
      <c r="AQ38" s="307">
        <v>2</v>
      </c>
      <c r="AR38" s="295" t="s">
        <v>511</v>
      </c>
      <c r="AS38" s="302"/>
    </row>
    <row r="39" spans="1:46">
      <c r="A39" s="259"/>
      <c r="AK39" s="1120" t="s">
        <v>532</v>
      </c>
      <c r="AL39" s="1121"/>
      <c r="AM39" s="1121"/>
      <c r="AN39" s="1122"/>
      <c r="AO39" s="303">
        <v>-64666</v>
      </c>
      <c r="AP39" s="303">
        <v>-3280</v>
      </c>
      <c r="AQ39" s="304">
        <v>-3618</v>
      </c>
      <c r="AR39" s="305">
        <v>-9.3000000000000007</v>
      </c>
      <c r="AS39" s="302"/>
    </row>
    <row r="40" spans="1:46" ht="27" customHeight="1">
      <c r="A40" s="259"/>
      <c r="AK40" s="1117" t="s">
        <v>533</v>
      </c>
      <c r="AL40" s="1118"/>
      <c r="AM40" s="1118"/>
      <c r="AN40" s="1119"/>
      <c r="AO40" s="303">
        <v>-838481</v>
      </c>
      <c r="AP40" s="303">
        <v>-42530</v>
      </c>
      <c r="AQ40" s="304">
        <v>-63812</v>
      </c>
      <c r="AR40" s="305">
        <v>-33.4</v>
      </c>
      <c r="AS40" s="302"/>
    </row>
    <row r="41" spans="1:46">
      <c r="A41" s="259"/>
      <c r="AK41" s="1123" t="s">
        <v>304</v>
      </c>
      <c r="AL41" s="1124"/>
      <c r="AM41" s="1124"/>
      <c r="AN41" s="1125"/>
      <c r="AO41" s="303">
        <v>428697</v>
      </c>
      <c r="AP41" s="303">
        <v>21745</v>
      </c>
      <c r="AQ41" s="304">
        <v>27863</v>
      </c>
      <c r="AR41" s="305">
        <v>-22</v>
      </c>
      <c r="AS41" s="302"/>
    </row>
    <row r="42" spans="1:46">
      <c r="A42" s="259"/>
      <c r="AK42" s="308" t="s">
        <v>534</v>
      </c>
      <c r="AQ42" s="280"/>
      <c r="AR42" s="280"/>
      <c r="AS42" s="302"/>
    </row>
    <row r="43" spans="1:46">
      <c r="A43" s="259"/>
      <c r="AP43" s="309"/>
      <c r="AQ43" s="280"/>
      <c r="AS43" s="302"/>
    </row>
    <row r="44" spans="1:46">
      <c r="A44" s="259"/>
      <c r="AQ44" s="280"/>
    </row>
    <row r="45" spans="1:46">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c r="A47" s="312" t="s">
        <v>535</v>
      </c>
    </row>
    <row r="48" spans="1:46">
      <c r="A48" s="259"/>
      <c r="AK48" s="313" t="s">
        <v>536</v>
      </c>
      <c r="AL48" s="313"/>
      <c r="AM48" s="313"/>
      <c r="AN48" s="313"/>
      <c r="AO48" s="313"/>
      <c r="AP48" s="313"/>
      <c r="AQ48" s="314"/>
      <c r="AR48" s="313"/>
    </row>
    <row r="49" spans="1:44" ht="13.5" customHeight="1">
      <c r="A49" s="259"/>
      <c r="AK49" s="315"/>
      <c r="AL49" s="316"/>
      <c r="AM49" s="1112" t="s">
        <v>503</v>
      </c>
      <c r="AN49" s="1114" t="s">
        <v>537</v>
      </c>
      <c r="AO49" s="1115"/>
      <c r="AP49" s="1115"/>
      <c r="AQ49" s="1115"/>
      <c r="AR49" s="1116"/>
    </row>
    <row r="50" spans="1:44">
      <c r="A50" s="259"/>
      <c r="AK50" s="317"/>
      <c r="AL50" s="318"/>
      <c r="AM50" s="1113"/>
      <c r="AN50" s="319" t="s">
        <v>538</v>
      </c>
      <c r="AO50" s="320" t="s">
        <v>539</v>
      </c>
      <c r="AP50" s="321" t="s">
        <v>540</v>
      </c>
      <c r="AQ50" s="322" t="s">
        <v>541</v>
      </c>
      <c r="AR50" s="323" t="s">
        <v>542</v>
      </c>
    </row>
    <row r="51" spans="1:44">
      <c r="A51" s="259"/>
      <c r="AK51" s="315" t="s">
        <v>543</v>
      </c>
      <c r="AL51" s="316"/>
      <c r="AM51" s="324">
        <v>1972414</v>
      </c>
      <c r="AN51" s="325">
        <v>91967</v>
      </c>
      <c r="AO51" s="326">
        <v>54.8</v>
      </c>
      <c r="AP51" s="327">
        <v>85173</v>
      </c>
      <c r="AQ51" s="328">
        <v>-4.3</v>
      </c>
      <c r="AR51" s="329">
        <v>59.1</v>
      </c>
    </row>
    <row r="52" spans="1:44">
      <c r="A52" s="259"/>
      <c r="AK52" s="330"/>
      <c r="AL52" s="331" t="s">
        <v>544</v>
      </c>
      <c r="AM52" s="332">
        <v>725395</v>
      </c>
      <c r="AN52" s="333">
        <v>33823</v>
      </c>
      <c r="AO52" s="334">
        <v>-6</v>
      </c>
      <c r="AP52" s="335">
        <v>43913</v>
      </c>
      <c r="AQ52" s="336">
        <v>-3.4</v>
      </c>
      <c r="AR52" s="337">
        <v>-2.6</v>
      </c>
    </row>
    <row r="53" spans="1:44">
      <c r="A53" s="259"/>
      <c r="AK53" s="315" t="s">
        <v>545</v>
      </c>
      <c r="AL53" s="316"/>
      <c r="AM53" s="324">
        <v>2019897</v>
      </c>
      <c r="AN53" s="325">
        <v>96158</v>
      </c>
      <c r="AO53" s="326">
        <v>4.5999999999999996</v>
      </c>
      <c r="AP53" s="327">
        <v>94081</v>
      </c>
      <c r="AQ53" s="328">
        <v>10.5</v>
      </c>
      <c r="AR53" s="329">
        <v>-5.9</v>
      </c>
    </row>
    <row r="54" spans="1:44">
      <c r="A54" s="259"/>
      <c r="AK54" s="330"/>
      <c r="AL54" s="331" t="s">
        <v>544</v>
      </c>
      <c r="AM54" s="332">
        <v>877655</v>
      </c>
      <c r="AN54" s="333">
        <v>41781</v>
      </c>
      <c r="AO54" s="334">
        <v>23.5</v>
      </c>
      <c r="AP54" s="335">
        <v>48949</v>
      </c>
      <c r="AQ54" s="336">
        <v>11.5</v>
      </c>
      <c r="AR54" s="337">
        <v>12</v>
      </c>
    </row>
    <row r="55" spans="1:44">
      <c r="A55" s="259"/>
      <c r="AK55" s="315" t="s">
        <v>546</v>
      </c>
      <c r="AL55" s="316"/>
      <c r="AM55" s="324">
        <v>1898343</v>
      </c>
      <c r="AN55" s="325">
        <v>92697</v>
      </c>
      <c r="AO55" s="326">
        <v>-3.6</v>
      </c>
      <c r="AP55" s="327">
        <v>92632</v>
      </c>
      <c r="AQ55" s="328">
        <v>-1.5</v>
      </c>
      <c r="AR55" s="329">
        <v>-2.1</v>
      </c>
    </row>
    <row r="56" spans="1:44">
      <c r="A56" s="259"/>
      <c r="AK56" s="330"/>
      <c r="AL56" s="331" t="s">
        <v>544</v>
      </c>
      <c r="AM56" s="332">
        <v>912847</v>
      </c>
      <c r="AN56" s="333">
        <v>44575</v>
      </c>
      <c r="AO56" s="334">
        <v>6.7</v>
      </c>
      <c r="AP56" s="335">
        <v>47978</v>
      </c>
      <c r="AQ56" s="336">
        <v>-2</v>
      </c>
      <c r="AR56" s="337">
        <v>8.6999999999999993</v>
      </c>
    </row>
    <row r="57" spans="1:44">
      <c r="A57" s="259"/>
      <c r="AK57" s="315" t="s">
        <v>547</v>
      </c>
      <c r="AL57" s="316"/>
      <c r="AM57" s="324">
        <v>1735335</v>
      </c>
      <c r="AN57" s="325">
        <v>86680</v>
      </c>
      <c r="AO57" s="326">
        <v>-6.5</v>
      </c>
      <c r="AP57" s="327">
        <v>96469</v>
      </c>
      <c r="AQ57" s="328">
        <v>4.0999999999999996</v>
      </c>
      <c r="AR57" s="329">
        <v>-10.6</v>
      </c>
    </row>
    <row r="58" spans="1:44">
      <c r="A58" s="259"/>
      <c r="AK58" s="330"/>
      <c r="AL58" s="331" t="s">
        <v>544</v>
      </c>
      <c r="AM58" s="332">
        <v>906073</v>
      </c>
      <c r="AN58" s="333">
        <v>45258</v>
      </c>
      <c r="AO58" s="334">
        <v>1.5</v>
      </c>
      <c r="AP58" s="335">
        <v>49775</v>
      </c>
      <c r="AQ58" s="336">
        <v>3.7</v>
      </c>
      <c r="AR58" s="337">
        <v>-2.2000000000000002</v>
      </c>
    </row>
    <row r="59" spans="1:44">
      <c r="A59" s="259"/>
      <c r="AK59" s="315" t="s">
        <v>548</v>
      </c>
      <c r="AL59" s="316"/>
      <c r="AM59" s="324">
        <v>1913270</v>
      </c>
      <c r="AN59" s="325">
        <v>97046</v>
      </c>
      <c r="AO59" s="326">
        <v>12</v>
      </c>
      <c r="AP59" s="327">
        <v>85743</v>
      </c>
      <c r="AQ59" s="328">
        <v>-11.1</v>
      </c>
      <c r="AR59" s="329">
        <v>23.1</v>
      </c>
    </row>
    <row r="60" spans="1:44">
      <c r="A60" s="259"/>
      <c r="AK60" s="330"/>
      <c r="AL60" s="331" t="s">
        <v>544</v>
      </c>
      <c r="AM60" s="332">
        <v>834231</v>
      </c>
      <c r="AN60" s="333">
        <v>42315</v>
      </c>
      <c r="AO60" s="334">
        <v>-6.5</v>
      </c>
      <c r="AP60" s="335">
        <v>45231</v>
      </c>
      <c r="AQ60" s="336">
        <v>-9.1</v>
      </c>
      <c r="AR60" s="337">
        <v>2.6</v>
      </c>
    </row>
    <row r="61" spans="1:44">
      <c r="A61" s="259"/>
      <c r="AK61" s="315" t="s">
        <v>549</v>
      </c>
      <c r="AL61" s="338"/>
      <c r="AM61" s="324">
        <v>1907852</v>
      </c>
      <c r="AN61" s="325">
        <v>92910</v>
      </c>
      <c r="AO61" s="326">
        <v>12.3</v>
      </c>
      <c r="AP61" s="327">
        <v>90820</v>
      </c>
      <c r="AQ61" s="339">
        <v>-0.5</v>
      </c>
      <c r="AR61" s="329">
        <v>12.8</v>
      </c>
    </row>
    <row r="62" spans="1:44">
      <c r="A62" s="259"/>
      <c r="AK62" s="330"/>
      <c r="AL62" s="331" t="s">
        <v>544</v>
      </c>
      <c r="AM62" s="332">
        <v>851240</v>
      </c>
      <c r="AN62" s="333">
        <v>41550</v>
      </c>
      <c r="AO62" s="334">
        <v>3.8</v>
      </c>
      <c r="AP62" s="335">
        <v>47169</v>
      </c>
      <c r="AQ62" s="336">
        <v>0.1</v>
      </c>
      <c r="AR62" s="337">
        <v>3.7</v>
      </c>
    </row>
    <row r="63" spans="1:44">
      <c r="A63" s="259"/>
    </row>
    <row r="64" spans="1:44">
      <c r="A64" s="259"/>
    </row>
    <row r="65" spans="1:46">
      <c r="A65" s="259"/>
    </row>
    <row r="66" spans="1:46">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c r="AS67" s="255"/>
      <c r="AT67" s="255"/>
    </row>
    <row r="70" spans="1:46" hidden="1"/>
    <row r="71" spans="1:46" hidden="1"/>
    <row r="72" spans="1:46" hidden="1"/>
    <row r="73" spans="1:46" hidden="1"/>
  </sheetData>
  <sheetProtection algorithmName="SHA-512" hashValue="GNG1FVpjow0MlCVlV9XpuPhjAqzoKuRqgZoN0bFA/S7trXMS+s3C5Hu7D49jdgWwbIcp9P4ZWSlZa6i9iffbZQ==" saltValue="1bFP2kz9C5+EMo47njyeI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54" customWidth="1"/>
    <col min="126" max="16384" width="9" style="253" hidden="1"/>
  </cols>
  <sheetData>
    <row r="1" spans="2:125" ht="13.5" customHeight="1">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c r="B2" s="253"/>
      <c r="DG2" s="253"/>
    </row>
    <row r="3" spans="2:12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row r="5" spans="2:125"/>
    <row r="6" spans="2:125"/>
    <row r="7" spans="2:125"/>
    <row r="8" spans="2:125"/>
    <row r="9" spans="2:125">
      <c r="DU9" s="253"/>
    </row>
    <row r="10" spans="2:125"/>
    <row r="11" spans="2:125"/>
    <row r="12" spans="2:125"/>
    <row r="13" spans="2:125"/>
    <row r="14" spans="2:125"/>
    <row r="15" spans="2:125"/>
    <row r="16" spans="2:125"/>
    <row r="17" spans="125:125">
      <c r="DU17" s="253"/>
    </row>
    <row r="18" spans="125:125"/>
    <row r="19" spans="125:125"/>
    <row r="20" spans="125:125">
      <c r="DU20" s="253"/>
    </row>
    <row r="21" spans="125:125">
      <c r="DU21" s="253"/>
    </row>
    <row r="22" spans="125:125"/>
    <row r="23" spans="125:125"/>
    <row r="24" spans="125:125"/>
    <row r="25" spans="125:125"/>
    <row r="26" spans="125:125"/>
    <row r="27" spans="125:125"/>
    <row r="28" spans="125:125">
      <c r="DU28" s="253"/>
    </row>
    <row r="29" spans="125:125"/>
    <row r="30" spans="125:125"/>
    <row r="31" spans="125:125"/>
    <row r="32" spans="125:125"/>
    <row r="33" spans="2:125">
      <c r="B33" s="253"/>
      <c r="G33" s="253"/>
      <c r="I33" s="253"/>
    </row>
    <row r="34" spans="2:125">
      <c r="C34" s="253"/>
      <c r="P34" s="253"/>
      <c r="DE34" s="253"/>
      <c r="DH34" s="253"/>
    </row>
    <row r="35" spans="2:125">
      <c r="D35" s="253"/>
      <c r="E35" s="253"/>
      <c r="DG35" s="253"/>
      <c r="DJ35" s="253"/>
      <c r="DP35" s="253"/>
      <c r="DQ35" s="253"/>
      <c r="DR35" s="253"/>
      <c r="DS35" s="253"/>
      <c r="DT35" s="253"/>
      <c r="DU35" s="253"/>
    </row>
    <row r="36" spans="2:12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c r="DU37" s="253"/>
    </row>
    <row r="38" spans="2:125">
      <c r="DT38" s="253"/>
      <c r="DU38" s="253"/>
    </row>
    <row r="39" spans="2:125"/>
    <row r="40" spans="2:125">
      <c r="DH40" s="253"/>
    </row>
    <row r="41" spans="2:125">
      <c r="DE41" s="253"/>
    </row>
    <row r="42" spans="2:125">
      <c r="DG42" s="253"/>
      <c r="DJ42" s="253"/>
    </row>
    <row r="43" spans="2:12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c r="DU44" s="253"/>
    </row>
    <row r="45" spans="2:125"/>
    <row r="46" spans="2:125"/>
    <row r="47" spans="2:125"/>
    <row r="48" spans="2:125">
      <c r="DT48" s="253"/>
      <c r="DU48" s="253"/>
    </row>
    <row r="49" spans="120:125">
      <c r="DU49" s="253"/>
    </row>
    <row r="50" spans="120:125">
      <c r="DU50" s="253"/>
    </row>
    <row r="51" spans="120:125">
      <c r="DP51" s="253"/>
      <c r="DQ51" s="253"/>
      <c r="DR51" s="253"/>
      <c r="DS51" s="253"/>
      <c r="DT51" s="253"/>
      <c r="DU51" s="253"/>
    </row>
    <row r="52" spans="120:125"/>
    <row r="53" spans="120:125"/>
    <row r="54" spans="120:125">
      <c r="DU54" s="253"/>
    </row>
    <row r="55" spans="120:125"/>
    <row r="56" spans="120:125"/>
    <row r="57" spans="120:125"/>
    <row r="58" spans="120:125">
      <c r="DU58" s="253"/>
    </row>
    <row r="59" spans="120:125"/>
    <row r="60" spans="120:125"/>
    <row r="61" spans="120:125"/>
    <row r="62" spans="120:125"/>
    <row r="63" spans="120:125">
      <c r="DU63" s="253"/>
    </row>
    <row r="64" spans="120:125">
      <c r="DT64" s="253"/>
      <c r="DU64" s="253"/>
    </row>
    <row r="65" spans="123:125"/>
    <row r="66" spans="123:125"/>
    <row r="67" spans="123:125"/>
    <row r="68" spans="123:125"/>
    <row r="69" spans="123:125">
      <c r="DS69" s="253"/>
      <c r="DT69" s="253"/>
      <c r="DU69" s="253"/>
    </row>
    <row r="70" spans="123:125"/>
    <row r="71" spans="123:125"/>
    <row r="72" spans="123:125"/>
    <row r="73" spans="123:125"/>
    <row r="74" spans="123:125"/>
    <row r="75" spans="123:125"/>
    <row r="76" spans="123:125"/>
    <row r="77" spans="123:125"/>
    <row r="78" spans="123:125"/>
    <row r="79" spans="123:125"/>
    <row r="80" spans="123:125"/>
    <row r="81" spans="116:125"/>
    <row r="82" spans="116:125">
      <c r="DL82" s="253"/>
    </row>
    <row r="83" spans="116:125">
      <c r="DM83" s="253"/>
      <c r="DN83" s="253"/>
      <c r="DO83" s="253"/>
      <c r="DP83" s="253"/>
      <c r="DQ83" s="253"/>
      <c r="DR83" s="253"/>
      <c r="DS83" s="253"/>
      <c r="DT83" s="253"/>
      <c r="DU83" s="253"/>
    </row>
    <row r="84" spans="116:125"/>
    <row r="85" spans="116:125"/>
    <row r="86" spans="116:125"/>
    <row r="87" spans="116:125"/>
    <row r="88" spans="116:125">
      <c r="DU88" s="253"/>
    </row>
    <row r="89" spans="116:125"/>
    <row r="90" spans="116:125"/>
    <row r="91" spans="116:125"/>
    <row r="92" spans="116:125" ht="13.5" customHeight="1"/>
    <row r="93" spans="116:125" ht="13.5" customHeight="1"/>
    <row r="94" spans="116:125" ht="13.5" customHeight="1">
      <c r="DS94" s="253"/>
      <c r="DT94" s="253"/>
      <c r="DU94" s="253"/>
    </row>
    <row r="95" spans="116:125" ht="13.5" customHeight="1">
      <c r="DU95" s="253"/>
    </row>
    <row r="96" spans="116:125" ht="13.5" customHeight="1"/>
    <row r="97" spans="124:125" ht="13.5" customHeight="1"/>
    <row r="98" spans="124:125" ht="13.5" customHeight="1"/>
    <row r="99" spans="124:125" ht="13.5" customHeight="1"/>
    <row r="100" spans="124:125" ht="13.5" customHeight="1"/>
    <row r="101" spans="124:125" ht="13.5" customHeight="1">
      <c r="DU101" s="253"/>
    </row>
    <row r="102" spans="124:125" ht="13.5" customHeight="1"/>
    <row r="103" spans="124:125" ht="13.5" customHeight="1"/>
    <row r="104" spans="124:125" ht="13.5" customHeight="1">
      <c r="DT104" s="253"/>
      <c r="DU104" s="253"/>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3" t="s">
        <v>551</v>
      </c>
    </row>
    <row r="121" spans="125:125" ht="13.5" hidden="1" customHeight="1">
      <c r="DU121" s="253"/>
    </row>
  </sheetData>
  <sheetProtection algorithmName="SHA-512" hashValue="IZzYm8FWKwaHecH+joseGY8ih2DS36KCsvYa+SwZyKwFGF+oSKnZnt8DvQ+zshVQdpLGSlyxs/+lot7ksbHlnw==" saltValue="WVCxIIIijFlZHW3SEnN/T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54" customWidth="1"/>
    <col min="126" max="142" width="0" style="253" hidden="1" customWidth="1"/>
    <col min="143" max="16384" width="9" style="253" hidden="1"/>
  </cols>
  <sheetData>
    <row r="1" spans="1:125" ht="13.5" customHeight="1">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c r="B2" s="253"/>
      <c r="T2" s="253"/>
    </row>
    <row r="3" spans="1:12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3"/>
      <c r="G33" s="253"/>
      <c r="I33" s="253"/>
    </row>
    <row r="34" spans="2:125">
      <c r="C34" s="253"/>
      <c r="P34" s="253"/>
      <c r="R34" s="253"/>
      <c r="U34" s="253"/>
    </row>
    <row r="35" spans="2:12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c r="F36" s="253"/>
      <c r="H36" s="253"/>
      <c r="J36" s="253"/>
      <c r="K36" s="253"/>
      <c r="L36" s="253"/>
      <c r="M36" s="253"/>
      <c r="N36" s="253"/>
      <c r="O36" s="253"/>
      <c r="Q36" s="253"/>
      <c r="S36" s="253"/>
      <c r="V36" s="253"/>
    </row>
    <row r="37" spans="2:125"/>
    <row r="38" spans="2:125"/>
    <row r="39" spans="2:125"/>
    <row r="40" spans="2:125">
      <c r="U40" s="253"/>
    </row>
    <row r="41" spans="2:125">
      <c r="R41" s="253"/>
    </row>
    <row r="42" spans="2:12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c r="Q43" s="253"/>
      <c r="S43" s="253"/>
      <c r="V43" s="253"/>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4" t="s">
        <v>552</v>
      </c>
    </row>
  </sheetData>
  <sheetProtection algorithmName="SHA-512" hashValue="Go3R31OMW/DtD+WtHsYIIf6XErUf3sTVF7zHiOqR9Yk9Z2FzbgpnlrAKTkm70qAbO/BgtJ6AO3kTKytW4u+gLg==" saltValue="CpXlZgo7Oe+R4+68r471q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553</v>
      </c>
      <c r="G46" s="8" t="s">
        <v>554</v>
      </c>
      <c r="H46" s="8" t="s">
        <v>555</v>
      </c>
      <c r="I46" s="8" t="s">
        <v>556</v>
      </c>
      <c r="J46" s="9" t="s">
        <v>557</v>
      </c>
    </row>
    <row r="47" spans="2:10" ht="57.75" customHeight="1">
      <c r="B47" s="10"/>
      <c r="C47" s="1126" t="s">
        <v>3</v>
      </c>
      <c r="D47" s="1126"/>
      <c r="E47" s="1127"/>
      <c r="F47" s="11">
        <v>19.510000000000002</v>
      </c>
      <c r="G47" s="12">
        <v>20.65</v>
      </c>
      <c r="H47" s="12">
        <v>21.21</v>
      </c>
      <c r="I47" s="12">
        <v>25.74</v>
      </c>
      <c r="J47" s="13">
        <v>37.200000000000003</v>
      </c>
    </row>
    <row r="48" spans="2:10" ht="57.75" customHeight="1">
      <c r="B48" s="14"/>
      <c r="C48" s="1128" t="s">
        <v>4</v>
      </c>
      <c r="D48" s="1128"/>
      <c r="E48" s="1129"/>
      <c r="F48" s="15">
        <v>6.65</v>
      </c>
      <c r="G48" s="16">
        <v>5.98</v>
      </c>
      <c r="H48" s="16">
        <v>6.79</v>
      </c>
      <c r="I48" s="16">
        <v>10.79</v>
      </c>
      <c r="J48" s="17">
        <v>12.3</v>
      </c>
    </row>
    <row r="49" spans="2:10" ht="57.75" customHeight="1" thickBot="1">
      <c r="B49" s="18"/>
      <c r="C49" s="1130" t="s">
        <v>5</v>
      </c>
      <c r="D49" s="1130"/>
      <c r="E49" s="1131"/>
      <c r="F49" s="19">
        <v>2.33</v>
      </c>
      <c r="G49" s="20">
        <v>1.19</v>
      </c>
      <c r="H49" s="20">
        <v>2.81</v>
      </c>
      <c r="I49" s="20">
        <v>10.37</v>
      </c>
      <c r="J49" s="21">
        <v>11.71</v>
      </c>
    </row>
    <row r="50" spans="2:10"/>
  </sheetData>
  <sheetProtection algorithmName="SHA-512" hashValue="sHi+A//yuzoowV/hUPmouKP5DQa5/ud3Uf6zGzeg8RzPg6GJmPUfpDLCfL5OhQzSz+8JnZobq107pqC5qHm6hQ==" saltValue="ZSYhD5f5wus6IUWoX88vZ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2024-03-14T00:40:41Z</cp:lastPrinted>
  <dcterms:created xsi:type="dcterms:W3CDTF">2024-02-05T03:56:15Z</dcterms:created>
  <dcterms:modified xsi:type="dcterms:W3CDTF">2024-03-21T23:54:09Z</dcterms:modified>
  <cp:category/>
</cp:coreProperties>
</file>